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270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N28" i="1" l="1"/>
  <c r="N29" i="1"/>
  <c r="L28" i="1"/>
  <c r="K28" i="1"/>
  <c r="J28" i="1"/>
  <c r="I28" i="1"/>
  <c r="H28" i="1"/>
  <c r="W33" i="1"/>
  <c r="T35" i="1"/>
  <c r="T34" i="1"/>
  <c r="T32" i="1"/>
  <c r="K20" i="1"/>
  <c r="N20" i="1" s="1"/>
  <c r="H18" i="1"/>
  <c r="N18" i="1" s="1"/>
  <c r="I18" i="1"/>
  <c r="I16" i="1"/>
  <c r="J16" i="1"/>
  <c r="N10" i="1"/>
  <c r="N14" i="1"/>
  <c r="L20" i="1"/>
  <c r="K18" i="1"/>
  <c r="J18" i="1"/>
  <c r="K16" i="1"/>
  <c r="N16" i="1" s="1"/>
  <c r="J14" i="1"/>
  <c r="K14" i="1"/>
  <c r="I14" i="1"/>
  <c r="I12" i="1"/>
  <c r="J12" i="1"/>
  <c r="K12" i="1"/>
  <c r="H12" i="1"/>
  <c r="Q11" i="1"/>
  <c r="G29" i="1"/>
  <c r="V11" i="1"/>
  <c r="V13" i="1"/>
  <c r="V15" i="1"/>
  <c r="V17" i="1"/>
  <c r="V19" i="1"/>
  <c r="V9" i="1"/>
  <c r="T30" i="1"/>
  <c r="V22" i="1"/>
  <c r="T24" i="1"/>
  <c r="T22" i="1"/>
  <c r="T36" i="1" l="1"/>
  <c r="V36" i="1" s="1"/>
  <c r="N12" i="1"/>
  <c r="Q19" i="1"/>
  <c r="Q17" i="1"/>
  <c r="Q13" i="1"/>
  <c r="Q9" i="1"/>
  <c r="Q15" i="1"/>
  <c r="G29" i="2"/>
  <c r="B11" i="2"/>
  <c r="B13" i="2" s="1"/>
  <c r="B15" i="2" s="1"/>
  <c r="B17" i="2" s="1"/>
  <c r="B19" i="2" s="1"/>
  <c r="B21" i="2" s="1"/>
  <c r="B23" i="2" s="1"/>
  <c r="B25" i="2" s="1"/>
  <c r="B27" i="2" s="1"/>
  <c r="B11" i="1"/>
  <c r="B13" i="1" s="1"/>
  <c r="B15" i="1" s="1"/>
  <c r="B17" i="1" s="1"/>
  <c r="B19" i="1" s="1"/>
  <c r="B21" i="1" s="1"/>
  <c r="B23" i="1" s="1"/>
  <c r="B25" i="1" s="1"/>
  <c r="B27" i="1" s="1"/>
</calcChain>
</file>

<file path=xl/sharedStrings.xml><?xml version="1.0" encoding="utf-8"?>
<sst xmlns="http://schemas.openxmlformats.org/spreadsheetml/2006/main" count="51" uniqueCount="37">
  <si>
    <t>PREFEITURA MUNICIPAL DE POUSO ALEGRE</t>
  </si>
  <si>
    <t>BAIRRO JATOBÁ</t>
  </si>
  <si>
    <t>OBJETIVO: UBS JATOBÁ</t>
  </si>
  <si>
    <t>ITEM</t>
  </si>
  <si>
    <t>PESO</t>
  </si>
  <si>
    <t>%</t>
  </si>
  <si>
    <t>LOCAL: AV. GIL TEIXEIRA</t>
  </si>
  <si>
    <t>NOME DO EMPREENDIMENTO: CONSTRUÇÃO DA UBS JATOBÁ</t>
  </si>
  <si>
    <t>JANEIRO</t>
  </si>
  <si>
    <t>FEVEREIRO</t>
  </si>
  <si>
    <t>MARÇO</t>
  </si>
  <si>
    <t>ABRIL</t>
  </si>
  <si>
    <t>MAIO</t>
  </si>
  <si>
    <t>JUNHO</t>
  </si>
  <si>
    <t>JULHO</t>
  </si>
  <si>
    <t>CANTEIRO DE OBRAS</t>
  </si>
  <si>
    <t>MOVIMENTO DE TERRA</t>
  </si>
  <si>
    <t>COBERTURA</t>
  </si>
  <si>
    <t>ESQUADRIAS</t>
  </si>
  <si>
    <t>INSTALAÇÕES ELÉTRICAS</t>
  </si>
  <si>
    <t>INSTALAÇÕES HIDRÁULICAS</t>
  </si>
  <si>
    <t>REDE DE AR COMPRIMIDO</t>
  </si>
  <si>
    <t>COMUNICAÇÃO VISUAL</t>
  </si>
  <si>
    <t>DIVERSOS E LIMPEZA DA OBRA</t>
  </si>
  <si>
    <t>TETOS</t>
  </si>
  <si>
    <t xml:space="preserve">REVESTIMENTOS: PISOS, PARDES E </t>
  </si>
  <si>
    <t>TOTAL</t>
  </si>
  <si>
    <t>LOCAL: AV. GIL TEIXEIRA 660</t>
  </si>
  <si>
    <t>Eng. Ney Lopes Procópio</t>
  </si>
  <si>
    <t>CREA 2019/D</t>
  </si>
  <si>
    <t>SERVIÇOS PRELIMINARES</t>
  </si>
  <si>
    <t>MURO DE FECHAMENTO</t>
  </si>
  <si>
    <t>MURO DE ARRIMO</t>
  </si>
  <si>
    <t>GRADIL</t>
  </si>
  <si>
    <t>PAVIMENTAÇÃO</t>
  </si>
  <si>
    <t>SERVIÇOS COMPLEMENTARES</t>
  </si>
  <si>
    <t>OBJETIVO: MURO DE FECHAMENTO E OBRAS COMPLEMENTARES DA UBS JATOBÁ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</si>
</sst>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4" fontId="2" fillId="0" borderId="7" xfId="0" applyNumberFormat="1" applyFont="1" applyBorder="1" applyAlignment="1"/>
    <xf numFmtId="0" fontId="0" fillId="0" borderId="7" xfId="0" applyBorder="1"/>
    <xf numFmtId="0" fontId="0" fillId="0" borderId="8" xfId="0" applyBorder="1"/>
    <xf numFmtId="4" fontId="3" fillId="0" borderId="2" xfId="0" applyNumberFormat="1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/>
    <xf numFmtId="0" fontId="0" fillId="0" borderId="0" xfId="0" applyFont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0" fontId="0" fillId="0" borderId="9" xfId="0" applyNumberFormat="1" applyFont="1" applyBorder="1"/>
    <xf numFmtId="10" fontId="0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10" fontId="0" fillId="0" borderId="0" xfId="0" applyNumberFormat="1"/>
    <xf numFmtId="4" fontId="1" fillId="0" borderId="0" xfId="0" applyNumberFormat="1" applyFont="1"/>
    <xf numFmtId="10" fontId="1" fillId="0" borderId="0" xfId="0" applyNumberFormat="1" applyFont="1"/>
    <xf numFmtId="2" fontId="0" fillId="0" borderId="9" xfId="0" applyNumberFormat="1" applyFont="1" applyBorder="1"/>
    <xf numFmtId="2" fontId="0" fillId="0" borderId="0" xfId="0" applyNumberFormat="1"/>
    <xf numFmtId="4" fontId="0" fillId="0" borderId="0" xfId="0" applyNumberFormat="1" applyAlignment="1">
      <alignment horizontal="center"/>
    </xf>
    <xf numFmtId="164" fontId="0" fillId="0" borderId="0" xfId="0" applyNumberFormat="1"/>
    <xf numFmtId="4" fontId="0" fillId="0" borderId="9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2" fontId="1" fillId="0" borderId="9" xfId="0" applyNumberFormat="1" applyFont="1" applyBorder="1"/>
    <xf numFmtId="4" fontId="1" fillId="0" borderId="9" xfId="0" applyNumberFormat="1" applyFont="1" applyBorder="1"/>
    <xf numFmtId="10" fontId="1" fillId="0" borderId="9" xfId="0" applyNumberFormat="1" applyFont="1" applyBorder="1"/>
    <xf numFmtId="0" fontId="0" fillId="0" borderId="0" xfId="0" applyFont="1" applyBorder="1"/>
    <xf numFmtId="0" fontId="4" fillId="0" borderId="0" xfId="0" applyFont="1" applyBorder="1"/>
    <xf numFmtId="0" fontId="0" fillId="0" borderId="0" xfId="0" applyFont="1" applyBorder="1" applyAlignment="1"/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/>
    <xf numFmtId="0" fontId="4" fillId="0" borderId="0" xfId="0" applyFont="1" applyBorder="1" applyAlignment="1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0" fontId="0" fillId="0" borderId="12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676276</xdr:colOff>
      <xdr:row>1</xdr:row>
      <xdr:rowOff>95250</xdr:rowOff>
    </xdr:from>
    <xdr:to>
      <xdr:col>15</xdr:col>
      <xdr:colOff>1</xdr:colOff>
      <xdr:row>5</xdr:row>
      <xdr:rowOff>139441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6" y="285750"/>
          <a:ext cx="752475" cy="80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457201</xdr:colOff>
      <xdr:row>1</xdr:row>
      <xdr:rowOff>19050</xdr:rowOff>
    </xdr:from>
    <xdr:to>
      <xdr:col>14</xdr:col>
      <xdr:colOff>495301</xdr:colOff>
      <xdr:row>5</xdr:row>
      <xdr:rowOff>63241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3401" y="209550"/>
          <a:ext cx="752475" cy="80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8"/>
  <sheetViews>
    <sheetView showGridLines="0" tabSelected="1" zoomScaleNormal="100" workbookViewId="0">
      <selection activeCell="M22" sqref="M22"/>
    </sheetView>
  </sheetViews>
  <sheetFormatPr defaultRowHeight="15" x14ac:dyDescent="0.25"/>
  <cols>
    <col min="1" max="1" width="5.28515625" customWidth="1"/>
    <col min="2" max="2" width="6.7109375" customWidth="1"/>
    <col min="3" max="6" width="7.7109375" customWidth="1"/>
    <col min="7" max="7" width="8.28515625" customWidth="1"/>
    <col min="8" max="15" width="11.28515625" customWidth="1"/>
    <col min="20" max="20" width="10.140625" style="25" bestFit="1" customWidth="1"/>
    <col min="21" max="21" width="11" style="25" customWidth="1"/>
    <col min="22" max="22" width="10.85546875" customWidth="1"/>
    <col min="23" max="23" width="10.140625" bestFit="1" customWidth="1"/>
  </cols>
  <sheetData>
    <row r="2" spans="2:24" x14ac:dyDescent="0.25">
      <c r="B2" s="64" t="s">
        <v>7</v>
      </c>
      <c r="C2" s="65"/>
      <c r="D2" s="65"/>
      <c r="E2" s="65"/>
      <c r="F2" s="65"/>
      <c r="G2" s="65"/>
      <c r="H2" s="65"/>
      <c r="I2" s="10"/>
      <c r="J2" s="3"/>
      <c r="K2" s="3"/>
      <c r="L2" s="3"/>
      <c r="M2" s="3"/>
      <c r="N2" s="3"/>
      <c r="O2" s="4"/>
    </row>
    <row r="3" spans="2:24" x14ac:dyDescent="0.25">
      <c r="B3" s="62" t="s">
        <v>0</v>
      </c>
      <c r="C3" s="63"/>
      <c r="D3" s="63"/>
      <c r="E3" s="63"/>
      <c r="F3" s="63"/>
      <c r="G3" s="63"/>
      <c r="H3" s="63"/>
      <c r="I3" s="63"/>
      <c r="J3" s="5"/>
      <c r="K3" s="5"/>
      <c r="L3" s="5"/>
      <c r="M3" s="5"/>
      <c r="N3" s="5"/>
      <c r="O3" s="6"/>
    </row>
    <row r="4" spans="2:24" x14ac:dyDescent="0.25">
      <c r="B4" s="11" t="s">
        <v>36</v>
      </c>
      <c r="C4" s="12"/>
      <c r="D4" s="13"/>
      <c r="E4" s="13"/>
      <c r="F4" s="14"/>
      <c r="G4" s="15"/>
      <c r="H4" s="15"/>
      <c r="I4" s="16"/>
      <c r="J4" s="5"/>
      <c r="K4" s="5"/>
      <c r="L4" s="5"/>
      <c r="M4" s="5"/>
      <c r="N4" s="5"/>
      <c r="O4" s="6"/>
    </row>
    <row r="5" spans="2:24" x14ac:dyDescent="0.25">
      <c r="B5" s="62" t="s">
        <v>27</v>
      </c>
      <c r="C5" s="63"/>
      <c r="D5" s="63"/>
      <c r="E5" s="63"/>
      <c r="F5" s="63"/>
      <c r="G5" s="63"/>
      <c r="H5" s="63"/>
      <c r="I5" s="63"/>
      <c r="J5" s="63"/>
      <c r="K5" s="12"/>
      <c r="L5" s="12"/>
      <c r="M5" s="5"/>
      <c r="N5" s="5"/>
      <c r="O5" s="6"/>
    </row>
    <row r="6" spans="2:24" x14ac:dyDescent="0.25">
      <c r="B6" s="67" t="s">
        <v>1</v>
      </c>
      <c r="C6" s="68"/>
      <c r="D6" s="68"/>
      <c r="E6" s="68"/>
      <c r="F6" s="1"/>
      <c r="G6" s="77">
        <v>2019</v>
      </c>
      <c r="H6" s="77"/>
      <c r="I6" s="77"/>
      <c r="J6" s="77"/>
      <c r="K6" s="77"/>
      <c r="L6" s="77"/>
      <c r="M6" s="77"/>
      <c r="N6" s="8"/>
      <c r="O6" s="9"/>
    </row>
    <row r="7" spans="2:24" s="17" customFormat="1" x14ac:dyDescent="0.25">
      <c r="B7" s="60" t="s">
        <v>3</v>
      </c>
      <c r="C7" s="69"/>
      <c r="D7" s="70"/>
      <c r="E7" s="70"/>
      <c r="F7" s="70"/>
      <c r="G7" s="21" t="s">
        <v>4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35" t="s">
        <v>26</v>
      </c>
      <c r="O7" s="18"/>
      <c r="T7" s="32"/>
      <c r="U7" s="32"/>
    </row>
    <row r="8" spans="2:24" x14ac:dyDescent="0.25">
      <c r="B8" s="61"/>
      <c r="C8" s="71"/>
      <c r="D8" s="72"/>
      <c r="E8" s="72"/>
      <c r="F8" s="72"/>
      <c r="G8" s="22" t="s">
        <v>5</v>
      </c>
      <c r="H8" s="19"/>
      <c r="I8" s="19"/>
      <c r="J8" s="19"/>
      <c r="K8" s="19"/>
      <c r="L8" s="19"/>
      <c r="M8" s="19"/>
      <c r="N8" s="36"/>
      <c r="O8" s="19"/>
      <c r="R8" s="25"/>
      <c r="S8" s="25"/>
      <c r="V8" s="25"/>
    </row>
    <row r="9" spans="2:24" x14ac:dyDescent="0.25">
      <c r="B9" s="60">
        <v>1</v>
      </c>
      <c r="C9" s="49" t="s">
        <v>30</v>
      </c>
      <c r="D9" s="50"/>
      <c r="E9" s="50"/>
      <c r="F9" s="51"/>
      <c r="G9" s="55">
        <v>8.1900000000000001E-2</v>
      </c>
      <c r="H9" s="23">
        <v>1</v>
      </c>
      <c r="I9" s="30"/>
      <c r="J9" s="30"/>
      <c r="K9" s="30"/>
      <c r="L9" s="30"/>
      <c r="M9" s="30"/>
      <c r="N9" s="37"/>
      <c r="O9" s="30"/>
      <c r="Q9" s="31">
        <f>SUM(H9:P9)</f>
        <v>1</v>
      </c>
      <c r="R9" s="25"/>
      <c r="S9" s="25"/>
      <c r="T9" s="25">
        <v>22385.93</v>
      </c>
      <c r="V9" s="27">
        <f>T9/$T$22</f>
        <v>8.1869463183550081E-2</v>
      </c>
    </row>
    <row r="10" spans="2:24" x14ac:dyDescent="0.25">
      <c r="B10" s="61"/>
      <c r="C10" s="52"/>
      <c r="D10" s="53"/>
      <c r="E10" s="53"/>
      <c r="F10" s="54"/>
      <c r="G10" s="56"/>
      <c r="H10" s="34">
        <v>22385.93</v>
      </c>
      <c r="I10" s="34"/>
      <c r="J10" s="34"/>
      <c r="K10" s="34"/>
      <c r="L10" s="34"/>
      <c r="M10" s="34"/>
      <c r="N10" s="38">
        <f>SUM(H10:M10)</f>
        <v>22385.93</v>
      </c>
      <c r="O10" s="34"/>
      <c r="R10" s="25"/>
      <c r="S10" s="25"/>
      <c r="V10" s="27"/>
    </row>
    <row r="11" spans="2:24" x14ac:dyDescent="0.25">
      <c r="B11" s="60">
        <f>B9+1</f>
        <v>2</v>
      </c>
      <c r="C11" s="49" t="s">
        <v>31</v>
      </c>
      <c r="D11" s="50"/>
      <c r="E11" s="50"/>
      <c r="F11" s="51"/>
      <c r="G11" s="55">
        <v>0.39779999999999999</v>
      </c>
      <c r="H11" s="23">
        <v>0.25</v>
      </c>
      <c r="I11" s="23">
        <v>0.35</v>
      </c>
      <c r="J11" s="23">
        <v>0.25</v>
      </c>
      <c r="K11" s="23">
        <v>0.15</v>
      </c>
      <c r="L11" s="23"/>
      <c r="M11" s="23"/>
      <c r="N11" s="39"/>
      <c r="O11" s="23"/>
      <c r="Q11" s="31">
        <f>H11+I11+J11+K11+L11</f>
        <v>1</v>
      </c>
      <c r="R11" s="25"/>
      <c r="S11" s="25"/>
      <c r="T11" s="25">
        <v>108764.49</v>
      </c>
      <c r="V11" s="27">
        <f t="shared" ref="V11:V19" si="0">T11/$T$22</f>
        <v>0.39777174366812551</v>
      </c>
    </row>
    <row r="12" spans="2:24" x14ac:dyDescent="0.25">
      <c r="B12" s="61"/>
      <c r="C12" s="52"/>
      <c r="D12" s="53"/>
      <c r="E12" s="53"/>
      <c r="F12" s="54"/>
      <c r="G12" s="56"/>
      <c r="H12" s="34">
        <f>H11*$T$11</f>
        <v>27191.122500000001</v>
      </c>
      <c r="I12" s="34">
        <f t="shared" ref="I12:K12" si="1">I11*$T$11</f>
        <v>38067.571499999998</v>
      </c>
      <c r="J12" s="34">
        <f t="shared" si="1"/>
        <v>27191.122500000001</v>
      </c>
      <c r="K12" s="34">
        <f t="shared" si="1"/>
        <v>16314.673500000001</v>
      </c>
      <c r="L12" s="34"/>
      <c r="M12" s="34"/>
      <c r="N12" s="38">
        <f>SUM(H12:M12)</f>
        <v>108764.49</v>
      </c>
      <c r="O12" s="34"/>
      <c r="R12" s="25"/>
      <c r="S12" s="25"/>
      <c r="V12" s="27"/>
    </row>
    <row r="13" spans="2:24" x14ac:dyDescent="0.25">
      <c r="B13" s="60">
        <f t="shared" ref="B13" si="2">B11+1</f>
        <v>3</v>
      </c>
      <c r="C13" s="49" t="s">
        <v>32</v>
      </c>
      <c r="D13" s="50"/>
      <c r="E13" s="50"/>
      <c r="F13" s="51"/>
      <c r="G13" s="55">
        <v>0.17680000000000001</v>
      </c>
      <c r="H13" s="23"/>
      <c r="I13" s="23">
        <v>0.1</v>
      </c>
      <c r="J13" s="23">
        <v>0.45</v>
      </c>
      <c r="K13" s="23">
        <v>0.45</v>
      </c>
      <c r="L13" s="23"/>
      <c r="M13" s="23"/>
      <c r="N13" s="38"/>
      <c r="O13" s="23"/>
      <c r="Q13" s="31">
        <f>SUM(I13:P13)</f>
        <v>1</v>
      </c>
      <c r="R13" s="25"/>
      <c r="S13" s="25"/>
      <c r="T13" s="25">
        <v>48334.29</v>
      </c>
      <c r="V13" s="27">
        <f t="shared" si="0"/>
        <v>0.17676738807179476</v>
      </c>
    </row>
    <row r="14" spans="2:24" x14ac:dyDescent="0.25">
      <c r="B14" s="61"/>
      <c r="C14" s="52"/>
      <c r="D14" s="53"/>
      <c r="E14" s="53"/>
      <c r="F14" s="54"/>
      <c r="G14" s="56"/>
      <c r="H14" s="34"/>
      <c r="I14" s="34">
        <f>I13*$T$13</f>
        <v>4833.4290000000001</v>
      </c>
      <c r="J14" s="34">
        <f t="shared" ref="J14:K14" si="3">J13*$T$13</f>
        <v>21750.430500000002</v>
      </c>
      <c r="K14" s="34">
        <f t="shared" si="3"/>
        <v>21750.430500000002</v>
      </c>
      <c r="L14" s="34"/>
      <c r="M14" s="34"/>
      <c r="N14" s="38">
        <f t="shared" ref="N14:N20" si="4">SUM(H14:M14)</f>
        <v>48334.290000000008</v>
      </c>
      <c r="O14" s="34"/>
      <c r="R14" s="25"/>
      <c r="S14" s="25"/>
      <c r="V14" s="27"/>
    </row>
    <row r="15" spans="2:24" x14ac:dyDescent="0.25">
      <c r="B15" s="60">
        <f t="shared" ref="B15" si="5">B13+1</f>
        <v>4</v>
      </c>
      <c r="C15" s="49" t="s">
        <v>33</v>
      </c>
      <c r="D15" s="50"/>
      <c r="E15" s="50"/>
      <c r="F15" s="51"/>
      <c r="G15" s="55">
        <v>0.1724</v>
      </c>
      <c r="H15" s="23"/>
      <c r="I15" s="23">
        <v>0.4</v>
      </c>
      <c r="J15" s="23">
        <v>0.4</v>
      </c>
      <c r="K15" s="23">
        <v>0.2</v>
      </c>
      <c r="L15" s="23"/>
      <c r="M15" s="23"/>
      <c r="N15" s="38"/>
      <c r="O15" s="23"/>
      <c r="Q15" s="31">
        <f>SUM(J15:P15)</f>
        <v>0.60000000000000009</v>
      </c>
      <c r="R15" s="25"/>
      <c r="S15" s="25"/>
      <c r="T15" s="25">
        <v>47133.42</v>
      </c>
      <c r="V15" s="27">
        <f t="shared" si="0"/>
        <v>0.17237558562028929</v>
      </c>
      <c r="X15" s="27"/>
    </row>
    <row r="16" spans="2:24" x14ac:dyDescent="0.25">
      <c r="B16" s="61"/>
      <c r="C16" s="66"/>
      <c r="D16" s="53"/>
      <c r="E16" s="53"/>
      <c r="F16" s="54"/>
      <c r="G16" s="56"/>
      <c r="H16" s="34"/>
      <c r="I16" s="34">
        <f t="shared" ref="I16:J16" si="6">I15*$T$15</f>
        <v>18853.367999999999</v>
      </c>
      <c r="J16" s="34">
        <f t="shared" si="6"/>
        <v>18853.367999999999</v>
      </c>
      <c r="K16" s="34">
        <f>K15*$T$15</f>
        <v>9426.6839999999993</v>
      </c>
      <c r="L16" s="34"/>
      <c r="M16" s="34"/>
      <c r="N16" s="38">
        <f t="shared" si="4"/>
        <v>47133.42</v>
      </c>
      <c r="O16" s="34"/>
      <c r="R16" s="25"/>
      <c r="S16" s="25"/>
      <c r="V16" s="27"/>
    </row>
    <row r="17" spans="2:24" x14ac:dyDescent="0.25">
      <c r="B17" s="60">
        <f t="shared" ref="B17" si="7">B15+1</f>
        <v>5</v>
      </c>
      <c r="C17" s="49" t="s">
        <v>34</v>
      </c>
      <c r="D17" s="50"/>
      <c r="E17" s="50"/>
      <c r="F17" s="51"/>
      <c r="G17" s="55">
        <v>0.1206</v>
      </c>
      <c r="H17" s="23">
        <v>0.25</v>
      </c>
      <c r="I17" s="23">
        <v>0.25</v>
      </c>
      <c r="J17" s="23">
        <v>0.25</v>
      </c>
      <c r="K17" s="23">
        <v>0.25</v>
      </c>
      <c r="L17" s="23"/>
      <c r="M17" s="23"/>
      <c r="N17" s="38"/>
      <c r="O17" s="23"/>
      <c r="Q17" s="31">
        <f>SUM(J17:P17)</f>
        <v>0.5</v>
      </c>
      <c r="R17" s="25"/>
      <c r="S17" s="25"/>
      <c r="T17" s="25">
        <v>32975.9</v>
      </c>
      <c r="V17" s="27">
        <f t="shared" si="0"/>
        <v>0.12059893115874253</v>
      </c>
    </row>
    <row r="18" spans="2:24" x14ac:dyDescent="0.25">
      <c r="B18" s="61"/>
      <c r="C18" s="52"/>
      <c r="D18" s="53"/>
      <c r="E18" s="53"/>
      <c r="F18" s="54"/>
      <c r="G18" s="56"/>
      <c r="H18" s="34">
        <f t="shared" ref="H18:I18" si="8">H17*$T$17</f>
        <v>8243.9750000000004</v>
      </c>
      <c r="I18" s="34">
        <f t="shared" si="8"/>
        <v>8243.9750000000004</v>
      </c>
      <c r="J18" s="34">
        <f>J17*$T$17</f>
        <v>8243.9750000000004</v>
      </c>
      <c r="K18" s="34">
        <f t="shared" ref="K18" si="9">K17*$T$17</f>
        <v>8243.9750000000004</v>
      </c>
      <c r="L18" s="34"/>
      <c r="M18" s="34"/>
      <c r="N18" s="38">
        <f t="shared" si="4"/>
        <v>32975.9</v>
      </c>
      <c r="O18" s="34"/>
      <c r="R18" s="25"/>
      <c r="S18" s="25"/>
      <c r="V18" s="27"/>
    </row>
    <row r="19" spans="2:24" x14ac:dyDescent="0.25">
      <c r="B19" s="60">
        <f t="shared" ref="B19" si="10">B17+1</f>
        <v>6</v>
      </c>
      <c r="C19" s="49" t="s">
        <v>35</v>
      </c>
      <c r="D19" s="50"/>
      <c r="E19" s="50"/>
      <c r="F19" s="51"/>
      <c r="G19" s="55">
        <v>5.0599999999999999E-2</v>
      </c>
      <c r="H19" s="23"/>
      <c r="I19" s="23"/>
      <c r="J19" s="23"/>
      <c r="K19" s="23">
        <v>0.5</v>
      </c>
      <c r="L19" s="23">
        <v>0.5</v>
      </c>
      <c r="M19" s="23"/>
      <c r="N19" s="38"/>
      <c r="O19" s="23"/>
      <c r="Q19" s="31">
        <f>SUM(J19:P19)</f>
        <v>1</v>
      </c>
      <c r="R19" s="25"/>
      <c r="S19" s="25"/>
      <c r="T19" s="25">
        <v>13840.4</v>
      </c>
      <c r="V19" s="27">
        <f t="shared" si="0"/>
        <v>5.0616888297497865E-2</v>
      </c>
    </row>
    <row r="20" spans="2:24" x14ac:dyDescent="0.25">
      <c r="B20" s="61"/>
      <c r="C20" s="52"/>
      <c r="D20" s="53"/>
      <c r="E20" s="53"/>
      <c r="F20" s="54"/>
      <c r="G20" s="56"/>
      <c r="H20" s="34"/>
      <c r="I20" s="34"/>
      <c r="J20" s="34"/>
      <c r="K20" s="34">
        <f>K19*T19</f>
        <v>6920.2</v>
      </c>
      <c r="L20" s="34">
        <f>L19*T19</f>
        <v>6920.2</v>
      </c>
      <c r="M20" s="34"/>
      <c r="N20" s="38">
        <f t="shared" si="4"/>
        <v>13840.4</v>
      </c>
      <c r="O20" s="34"/>
      <c r="R20" s="25"/>
      <c r="S20" s="25"/>
      <c r="V20" s="27"/>
    </row>
    <row r="21" spans="2:24" x14ac:dyDescent="0.25">
      <c r="B21" s="60">
        <f t="shared" ref="B21" si="11">B19+1</f>
        <v>7</v>
      </c>
      <c r="C21" s="49"/>
      <c r="D21" s="50"/>
      <c r="E21" s="50"/>
      <c r="F21" s="51"/>
      <c r="G21" s="55"/>
      <c r="H21" s="30"/>
      <c r="I21" s="30"/>
      <c r="J21" s="30"/>
      <c r="K21" s="30"/>
      <c r="L21" s="30"/>
      <c r="M21" s="30"/>
      <c r="N21" s="37"/>
      <c r="O21" s="30"/>
      <c r="Q21" s="31"/>
      <c r="R21" s="25"/>
      <c r="S21" s="25"/>
      <c r="V21" s="27"/>
    </row>
    <row r="22" spans="2:24" x14ac:dyDescent="0.25">
      <c r="B22" s="61"/>
      <c r="C22" s="52"/>
      <c r="D22" s="53"/>
      <c r="E22" s="53"/>
      <c r="F22" s="54"/>
      <c r="G22" s="56"/>
      <c r="H22" s="19"/>
      <c r="I22" s="19"/>
      <c r="J22" s="19"/>
      <c r="K22" s="19"/>
      <c r="L22" s="19"/>
      <c r="M22" s="19"/>
      <c r="N22" s="36"/>
      <c r="O22" s="19"/>
      <c r="R22" s="25"/>
      <c r="S22" s="25"/>
      <c r="T22" s="25">
        <f>SUM(T9:T21)</f>
        <v>273434.43</v>
      </c>
      <c r="V22" s="27">
        <f t="shared" ref="V22" si="12">T22/$T$22</f>
        <v>1</v>
      </c>
    </row>
    <row r="23" spans="2:24" x14ac:dyDescent="0.25">
      <c r="B23" s="60">
        <f t="shared" ref="B23" si="13">B21+1</f>
        <v>8</v>
      </c>
      <c r="C23" s="49"/>
      <c r="D23" s="50"/>
      <c r="E23" s="50"/>
      <c r="F23" s="51"/>
      <c r="G23" s="55"/>
      <c r="H23" s="30"/>
      <c r="I23" s="30"/>
      <c r="J23" s="30"/>
      <c r="K23" s="30"/>
      <c r="L23" s="30"/>
      <c r="M23" s="30"/>
      <c r="N23" s="37"/>
      <c r="O23" s="30"/>
      <c r="Q23" s="31"/>
      <c r="R23" s="25"/>
      <c r="S23" s="25"/>
      <c r="V23" s="25"/>
      <c r="W23" s="25">
        <v>273434.43</v>
      </c>
      <c r="X23" s="27"/>
    </row>
    <row r="24" spans="2:24" x14ac:dyDescent="0.25">
      <c r="B24" s="61"/>
      <c r="C24" s="52"/>
      <c r="D24" s="53"/>
      <c r="E24" s="53"/>
      <c r="F24" s="54"/>
      <c r="G24" s="56"/>
      <c r="H24" s="19"/>
      <c r="I24" s="19"/>
      <c r="J24" s="19"/>
      <c r="K24" s="19"/>
      <c r="L24" s="19"/>
      <c r="M24" s="19"/>
      <c r="N24" s="36"/>
      <c r="O24" s="19"/>
      <c r="R24" s="25"/>
      <c r="S24" s="25"/>
      <c r="T24" s="25">
        <f>T22-W23</f>
        <v>0</v>
      </c>
      <c r="V24" s="25"/>
    </row>
    <row r="25" spans="2:24" x14ac:dyDescent="0.25">
      <c r="B25" s="60">
        <f t="shared" ref="B25" si="14">B23+1</f>
        <v>9</v>
      </c>
      <c r="C25" s="49"/>
      <c r="D25" s="50"/>
      <c r="E25" s="50"/>
      <c r="F25" s="51"/>
      <c r="G25" s="55"/>
      <c r="H25" s="30"/>
      <c r="I25" s="30"/>
      <c r="J25" s="30"/>
      <c r="K25" s="30"/>
      <c r="L25" s="30"/>
      <c r="M25" s="30"/>
      <c r="N25" s="37"/>
      <c r="O25" s="30"/>
      <c r="Q25" s="31"/>
      <c r="R25" s="25"/>
      <c r="S25" s="25"/>
      <c r="V25" s="25"/>
    </row>
    <row r="26" spans="2:24" x14ac:dyDescent="0.25">
      <c r="B26" s="61"/>
      <c r="C26" s="52"/>
      <c r="D26" s="53"/>
      <c r="E26" s="53"/>
      <c r="F26" s="54"/>
      <c r="G26" s="56"/>
      <c r="H26" s="19"/>
      <c r="I26" s="19"/>
      <c r="J26" s="19"/>
      <c r="K26" s="19"/>
      <c r="L26" s="19"/>
      <c r="M26" s="19"/>
      <c r="N26" s="36"/>
      <c r="O26" s="19"/>
      <c r="R26" s="25"/>
      <c r="S26" s="25"/>
      <c r="V26" s="25"/>
    </row>
    <row r="27" spans="2:24" x14ac:dyDescent="0.25">
      <c r="B27" s="60">
        <f t="shared" ref="B27" si="15">B25+1</f>
        <v>10</v>
      </c>
      <c r="C27" s="49"/>
      <c r="D27" s="50"/>
      <c r="E27" s="50"/>
      <c r="F27" s="51"/>
      <c r="G27" s="55"/>
      <c r="H27" s="30"/>
      <c r="I27" s="30"/>
      <c r="J27" s="30"/>
      <c r="K27" s="30"/>
      <c r="L27" s="30"/>
      <c r="M27" s="30"/>
      <c r="N27" s="37"/>
      <c r="O27" s="30"/>
      <c r="Q27" s="31"/>
      <c r="R27" s="25"/>
      <c r="S27" s="25"/>
      <c r="V27" s="25"/>
    </row>
    <row r="28" spans="2:24" x14ac:dyDescent="0.25">
      <c r="B28" s="61"/>
      <c r="C28" s="52"/>
      <c r="D28" s="53"/>
      <c r="E28" s="53"/>
      <c r="F28" s="54"/>
      <c r="G28" s="56"/>
      <c r="H28" s="34">
        <f>H10+H12+H18</f>
        <v>57821.027500000004</v>
      </c>
      <c r="I28" s="34">
        <f>I12+I14+I16+I18</f>
        <v>69998.343500000003</v>
      </c>
      <c r="J28" s="34">
        <f>J12+J14+J16+J18</f>
        <v>76038.896000000008</v>
      </c>
      <c r="K28" s="34">
        <f>K12+K14+K16+K18+K20</f>
        <v>62655.963000000003</v>
      </c>
      <c r="L28" s="34">
        <f>L20</f>
        <v>6920.2</v>
      </c>
      <c r="M28" s="34"/>
      <c r="N28" s="38">
        <f>N10+N12+N14+N16+N18+N20</f>
        <v>273434.43</v>
      </c>
      <c r="O28" s="19"/>
      <c r="R28" s="25"/>
      <c r="S28" s="25"/>
      <c r="V28" s="25"/>
    </row>
    <row r="29" spans="2:24" x14ac:dyDescent="0.25">
      <c r="B29" s="19"/>
      <c r="C29" s="57" t="s">
        <v>26</v>
      </c>
      <c r="D29" s="58"/>
      <c r="E29" s="58"/>
      <c r="F29" s="59"/>
      <c r="G29" s="23">
        <f>ROUND(SUM(G9:G28),2)</f>
        <v>1</v>
      </c>
      <c r="H29" s="23">
        <v>0.21149999999999999</v>
      </c>
      <c r="I29" s="23">
        <v>0.25600000000000001</v>
      </c>
      <c r="J29" s="23">
        <v>0.27810000000000001</v>
      </c>
      <c r="K29" s="23">
        <v>0.2291</v>
      </c>
      <c r="L29" s="23">
        <v>2.53E-2</v>
      </c>
      <c r="M29" s="23"/>
      <c r="N29" s="39">
        <f>SUM(H29:M29)</f>
        <v>1</v>
      </c>
      <c r="O29" s="19"/>
      <c r="R29" s="25"/>
      <c r="S29" s="25"/>
      <c r="V29" s="25"/>
    </row>
    <row r="30" spans="2:24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R30" s="25"/>
      <c r="S30" s="25"/>
      <c r="T30" s="33">
        <f>T9/T22*100</f>
        <v>8.1869463183550089</v>
      </c>
      <c r="V30" s="25"/>
    </row>
    <row r="31" spans="2:24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R31" s="25"/>
      <c r="S31" s="25"/>
      <c r="V31" s="25"/>
    </row>
    <row r="32" spans="2:24" x14ac:dyDescent="0.25">
      <c r="B32" s="20"/>
      <c r="C32" s="20"/>
      <c r="D32" s="20"/>
      <c r="E32" s="20"/>
      <c r="F32" s="20"/>
      <c r="G32" s="24"/>
      <c r="H32" s="20"/>
      <c r="I32" s="20"/>
      <c r="J32" s="20"/>
      <c r="K32" s="20"/>
      <c r="L32" s="20"/>
      <c r="M32" s="20"/>
      <c r="N32" s="20"/>
      <c r="O32" s="20"/>
      <c r="T32" s="25">
        <f>H29+I29+J29+K29+L29</f>
        <v>1</v>
      </c>
      <c r="V32" s="25"/>
      <c r="X32" s="27"/>
    </row>
    <row r="33" spans="1:24" x14ac:dyDescent="0.25">
      <c r="B33" s="73"/>
      <c r="C33" s="73"/>
      <c r="D33" s="73"/>
      <c r="E33" s="73"/>
      <c r="F33" s="73"/>
      <c r="G33" s="73"/>
      <c r="H33" s="20"/>
      <c r="I33" s="20"/>
      <c r="J33" s="20"/>
      <c r="K33" s="40"/>
      <c r="L33" s="40"/>
      <c r="M33" s="40"/>
      <c r="N33" s="40"/>
      <c r="O33" s="40"/>
      <c r="W33" s="27">
        <f>L29/T32</f>
        <v>2.53E-2</v>
      </c>
    </row>
    <row r="34" spans="1:24" x14ac:dyDescent="0.25">
      <c r="B34" s="73"/>
      <c r="C34" s="73"/>
      <c r="D34" s="73"/>
      <c r="E34" s="73"/>
      <c r="F34" s="73"/>
      <c r="G34" s="73"/>
      <c r="H34" s="45"/>
      <c r="I34" s="43"/>
      <c r="J34" s="43"/>
      <c r="K34" s="43"/>
      <c r="L34" s="44"/>
      <c r="M34" s="42"/>
      <c r="N34" s="42"/>
      <c r="O34" s="42"/>
      <c r="T34" s="27">
        <f>ROUND(G17/4,2)</f>
        <v>0.03</v>
      </c>
    </row>
    <row r="35" spans="1:24" x14ac:dyDescent="0.25">
      <c r="B35" s="74"/>
      <c r="C35" s="74"/>
      <c r="D35" s="74"/>
      <c r="E35" s="74"/>
      <c r="F35" s="74"/>
      <c r="G35" s="74"/>
      <c r="H35" s="75" t="s">
        <v>28</v>
      </c>
      <c r="I35" s="75"/>
      <c r="J35" s="75"/>
      <c r="K35" s="75"/>
      <c r="L35" s="74"/>
      <c r="M35" s="74"/>
      <c r="N35" s="74"/>
      <c r="O35" s="41"/>
      <c r="T35" s="27">
        <f>ROUND(G11/4,2)</f>
        <v>0.1</v>
      </c>
    </row>
    <row r="36" spans="1:24" x14ac:dyDescent="0.25">
      <c r="B36" s="74"/>
      <c r="C36" s="74"/>
      <c r="D36" s="74"/>
      <c r="E36" s="74"/>
      <c r="F36" s="74"/>
      <c r="G36" s="74"/>
      <c r="H36" s="76" t="s">
        <v>29</v>
      </c>
      <c r="I36" s="76"/>
      <c r="J36" s="76"/>
      <c r="K36" s="76"/>
      <c r="L36" s="46"/>
      <c r="M36" s="46"/>
      <c r="N36" s="46"/>
      <c r="O36" s="46"/>
      <c r="T36" s="27">
        <f>V9+T34+T35</f>
        <v>0.2118694631835501</v>
      </c>
      <c r="V36" s="25">
        <f>ROUND(T36*T32,2)</f>
        <v>0.21</v>
      </c>
    </row>
    <row r="38" spans="1:24" x14ac:dyDescent="0.25">
      <c r="G38" s="47"/>
      <c r="H38" s="47"/>
      <c r="I38" s="47"/>
      <c r="T38" s="23">
        <v>0.21149999999999999</v>
      </c>
      <c r="U38" s="23">
        <v>0.25600000000000001</v>
      </c>
      <c r="V38" s="23">
        <v>0.27810000000000001</v>
      </c>
      <c r="W38" s="23">
        <v>0.2291</v>
      </c>
      <c r="X38" s="23">
        <v>2.53E-2</v>
      </c>
    </row>
    <row r="39" spans="1:24" x14ac:dyDescent="0.25">
      <c r="A39" s="25"/>
      <c r="B39" s="25"/>
      <c r="C39" s="48"/>
      <c r="D39" s="48"/>
      <c r="E39" s="48"/>
      <c r="F39" s="25"/>
      <c r="G39" s="25"/>
      <c r="H39" s="25"/>
      <c r="I39" s="26"/>
      <c r="J39" s="25"/>
      <c r="K39" s="25"/>
      <c r="L39" s="25"/>
      <c r="M39" s="25"/>
      <c r="N39" s="25"/>
      <c r="O39" s="25"/>
      <c r="Q39" s="17"/>
      <c r="R39" s="25"/>
      <c r="S39" s="25"/>
    </row>
    <row r="40" spans="1:24" x14ac:dyDescent="0.25">
      <c r="A40" s="25"/>
      <c r="B40" s="25"/>
      <c r="C40" s="48"/>
      <c r="D40" s="48"/>
      <c r="E40" s="48"/>
      <c r="F40" s="25"/>
      <c r="G40" s="25"/>
      <c r="H40" s="25"/>
      <c r="I40" s="26"/>
      <c r="J40" s="25"/>
      <c r="K40" s="25"/>
      <c r="L40" s="25"/>
      <c r="M40" s="25"/>
      <c r="N40" s="25"/>
      <c r="O40" s="25"/>
      <c r="Q40" s="17"/>
      <c r="R40" s="25"/>
      <c r="S40" s="25"/>
    </row>
    <row r="41" spans="1:24" x14ac:dyDescent="0.25">
      <c r="A41" s="25"/>
      <c r="B41" s="25"/>
      <c r="C41" s="48"/>
      <c r="D41" s="48"/>
      <c r="E41" s="48"/>
      <c r="F41" s="25"/>
      <c r="G41" s="25"/>
      <c r="H41" s="25"/>
      <c r="I41" s="26"/>
      <c r="J41" s="25"/>
      <c r="K41" s="25"/>
      <c r="L41" s="25"/>
      <c r="M41" s="25"/>
      <c r="N41" s="25"/>
      <c r="O41" s="25"/>
      <c r="Q41" s="17"/>
      <c r="R41" s="25"/>
      <c r="S41" s="25"/>
    </row>
    <row r="42" spans="1:24" x14ac:dyDescent="0.25">
      <c r="A42" s="25"/>
      <c r="B42" s="25"/>
      <c r="C42" s="48"/>
      <c r="D42" s="48"/>
      <c r="E42" s="48"/>
      <c r="F42" s="25"/>
      <c r="G42" s="25"/>
      <c r="H42" s="25"/>
      <c r="I42" s="26"/>
      <c r="J42" s="25"/>
      <c r="K42" s="25"/>
      <c r="L42" s="25"/>
      <c r="M42" s="25"/>
      <c r="N42" s="25"/>
      <c r="O42" s="25"/>
      <c r="Q42" s="17"/>
      <c r="R42" s="25"/>
      <c r="S42" s="25"/>
    </row>
    <row r="43" spans="1:24" x14ac:dyDescent="0.25">
      <c r="A43" s="25"/>
      <c r="B43" s="25"/>
      <c r="C43" s="48"/>
      <c r="D43" s="48"/>
      <c r="E43" s="48"/>
      <c r="F43" s="25"/>
      <c r="G43" s="25"/>
      <c r="H43" s="25"/>
      <c r="I43" s="26"/>
      <c r="J43" s="25"/>
      <c r="K43" s="25"/>
      <c r="L43" s="25"/>
      <c r="M43" s="25"/>
      <c r="N43" s="25"/>
      <c r="O43" s="25"/>
      <c r="Q43" s="17"/>
      <c r="R43" s="25"/>
      <c r="S43" s="25"/>
    </row>
    <row r="44" spans="1:24" x14ac:dyDescent="0.25">
      <c r="A44" s="25"/>
      <c r="B44" s="25"/>
      <c r="C44" s="48"/>
      <c r="D44" s="48"/>
      <c r="E44" s="48"/>
      <c r="F44" s="25"/>
      <c r="G44" s="25"/>
      <c r="H44" s="25"/>
      <c r="I44" s="26"/>
      <c r="J44" s="25"/>
      <c r="K44" s="25"/>
      <c r="L44" s="25"/>
      <c r="M44" s="25"/>
      <c r="N44" s="25"/>
      <c r="O44" s="25"/>
      <c r="Q44" s="17"/>
      <c r="R44" s="25"/>
      <c r="S44" s="25"/>
    </row>
    <row r="45" spans="1:24" x14ac:dyDescent="0.25">
      <c r="A45" s="25"/>
      <c r="B45" s="25"/>
      <c r="C45" s="48"/>
      <c r="D45" s="48"/>
      <c r="E45" s="48"/>
      <c r="F45" s="25"/>
      <c r="G45" s="25"/>
      <c r="H45" s="25"/>
      <c r="I45" s="26"/>
      <c r="J45" s="25"/>
      <c r="K45" s="25"/>
      <c r="L45" s="25"/>
      <c r="M45" s="25"/>
      <c r="N45" s="25"/>
      <c r="O45" s="25"/>
      <c r="Q45" s="17"/>
      <c r="R45" s="25"/>
      <c r="S45" s="25"/>
    </row>
    <row r="46" spans="1:24" x14ac:dyDescent="0.25">
      <c r="A46" s="25"/>
      <c r="B46" s="25"/>
      <c r="C46" s="48"/>
      <c r="D46" s="48"/>
      <c r="E46" s="48"/>
      <c r="F46" s="25"/>
      <c r="G46" s="25"/>
      <c r="H46" s="25"/>
      <c r="I46" s="26"/>
      <c r="J46" s="25"/>
      <c r="K46" s="25"/>
      <c r="L46" s="25"/>
      <c r="M46" s="25"/>
      <c r="N46" s="25"/>
      <c r="O46" s="25"/>
      <c r="Q46" s="17"/>
      <c r="R46" s="25"/>
      <c r="S46" s="25"/>
    </row>
    <row r="47" spans="1:24" x14ac:dyDescent="0.25">
      <c r="A47" s="25"/>
      <c r="B47" s="25"/>
      <c r="C47" s="48"/>
      <c r="D47" s="48"/>
      <c r="E47" s="48"/>
      <c r="F47" s="25"/>
      <c r="G47" s="25"/>
      <c r="H47" s="25"/>
      <c r="I47" s="26"/>
      <c r="J47" s="25"/>
      <c r="K47" s="25"/>
      <c r="L47" s="25"/>
      <c r="M47" s="25"/>
      <c r="N47" s="25"/>
      <c r="O47" s="25"/>
      <c r="Q47" s="17"/>
      <c r="R47" s="25"/>
      <c r="S47" s="25"/>
    </row>
    <row r="48" spans="1:24" x14ac:dyDescent="0.25">
      <c r="A48" s="25"/>
      <c r="B48" s="25"/>
      <c r="C48" s="48"/>
      <c r="D48" s="48"/>
      <c r="E48" s="48"/>
      <c r="F48" s="25"/>
      <c r="G48" s="25"/>
      <c r="H48" s="25"/>
      <c r="I48" s="26"/>
      <c r="J48" s="25"/>
      <c r="K48" s="25"/>
      <c r="L48" s="25"/>
      <c r="M48" s="25"/>
      <c r="N48" s="25"/>
      <c r="O48" s="25"/>
      <c r="Q48" s="17"/>
      <c r="R48" s="25"/>
      <c r="S48" s="25"/>
    </row>
    <row r="49" spans="1:29" x14ac:dyDescent="0.25">
      <c r="A49" s="25"/>
      <c r="B49" s="25"/>
      <c r="C49" s="47"/>
      <c r="D49" s="47"/>
      <c r="E49" s="47"/>
      <c r="F49" s="25"/>
      <c r="G49" s="25"/>
      <c r="H49" s="25"/>
      <c r="I49" s="26"/>
      <c r="J49" s="25"/>
      <c r="K49" s="25"/>
      <c r="L49" s="25"/>
      <c r="M49" s="25"/>
      <c r="N49" s="25"/>
      <c r="O49" s="25"/>
      <c r="Q49" s="17"/>
      <c r="R49" s="25"/>
      <c r="S49" s="25"/>
    </row>
    <row r="50" spans="1:29" x14ac:dyDescent="0.25">
      <c r="A50" s="25"/>
      <c r="B50" s="25"/>
      <c r="C50" s="47"/>
      <c r="D50" s="47"/>
      <c r="E50" s="47"/>
      <c r="F50" s="25"/>
      <c r="G50" s="25"/>
      <c r="H50" s="25"/>
      <c r="I50" s="26"/>
      <c r="J50" s="25"/>
      <c r="K50" s="25"/>
      <c r="L50" s="25"/>
      <c r="M50" s="25"/>
      <c r="N50" s="25"/>
      <c r="O50" s="25"/>
      <c r="Q50" s="17"/>
      <c r="R50" s="25"/>
      <c r="S50" s="25"/>
    </row>
    <row r="51" spans="1:29" x14ac:dyDescent="0.25">
      <c r="A51" s="25"/>
      <c r="B51" s="25"/>
      <c r="C51" s="47"/>
      <c r="D51" s="47"/>
      <c r="E51" s="47"/>
      <c r="F51" s="25"/>
      <c r="G51" s="25"/>
      <c r="H51" s="25"/>
      <c r="I51" s="26"/>
      <c r="J51" s="25"/>
      <c r="K51" s="25"/>
      <c r="L51" s="25"/>
      <c r="M51" s="25"/>
      <c r="N51" s="25"/>
      <c r="O51" s="25"/>
      <c r="Q51" s="17"/>
      <c r="R51" s="25"/>
      <c r="S51" s="25"/>
    </row>
    <row r="52" spans="1:29" x14ac:dyDescent="0.25">
      <c r="A52" s="25"/>
      <c r="B52" s="25"/>
      <c r="C52" s="47"/>
      <c r="D52" s="47"/>
      <c r="E52" s="47"/>
      <c r="F52" s="25"/>
      <c r="G52" s="25"/>
      <c r="H52" s="25"/>
      <c r="I52" s="26"/>
      <c r="J52" s="25"/>
      <c r="K52" s="25"/>
      <c r="L52" s="25"/>
      <c r="M52" s="25"/>
      <c r="N52" s="25"/>
      <c r="O52" s="25"/>
      <c r="Q52" s="17"/>
      <c r="R52" s="25"/>
      <c r="S52" s="25"/>
    </row>
    <row r="53" spans="1:29" x14ac:dyDescent="0.25">
      <c r="A53" s="25"/>
      <c r="B53" s="25"/>
      <c r="C53" s="47"/>
      <c r="D53" s="47"/>
      <c r="E53" s="47"/>
      <c r="F53" s="25"/>
      <c r="G53" s="25"/>
      <c r="H53" s="25"/>
      <c r="I53" s="26"/>
      <c r="J53" s="25"/>
      <c r="K53" s="25"/>
      <c r="L53" s="25"/>
      <c r="M53" s="25"/>
      <c r="N53" s="25"/>
      <c r="O53" s="25"/>
      <c r="Q53" s="17"/>
      <c r="R53" s="25"/>
      <c r="S53" s="25"/>
    </row>
    <row r="54" spans="1:29" x14ac:dyDescent="0.25">
      <c r="A54" s="25"/>
      <c r="B54" s="25"/>
      <c r="C54" s="25"/>
      <c r="D54" s="25"/>
      <c r="E54" s="25"/>
      <c r="F54" s="25"/>
      <c r="G54" s="25"/>
      <c r="H54" s="25"/>
      <c r="I54" s="26"/>
      <c r="J54" s="25"/>
      <c r="K54" s="25"/>
      <c r="L54" s="25"/>
      <c r="M54" s="25"/>
      <c r="N54" s="25"/>
      <c r="O54" s="25"/>
      <c r="Q54" s="17"/>
      <c r="R54" s="25"/>
      <c r="S54" s="25"/>
    </row>
    <row r="55" spans="1:29" x14ac:dyDescent="0.25">
      <c r="A55" s="25"/>
      <c r="B55" s="25"/>
      <c r="C55" s="25"/>
      <c r="D55" s="25"/>
      <c r="E55" s="25"/>
      <c r="F55" s="25"/>
      <c r="G55" s="25"/>
      <c r="H55" s="25"/>
      <c r="I55" s="26"/>
      <c r="J55" s="25"/>
      <c r="K55" s="25"/>
      <c r="L55" s="25"/>
      <c r="M55" s="25"/>
      <c r="N55" s="25"/>
      <c r="O55" s="25"/>
      <c r="Q55" s="17"/>
      <c r="R55" s="25"/>
      <c r="S55" s="25"/>
    </row>
    <row r="56" spans="1:29" x14ac:dyDescent="0.25">
      <c r="A56" s="25"/>
      <c r="B56" s="25"/>
      <c r="C56" s="25"/>
      <c r="D56" s="25"/>
      <c r="E56" s="25"/>
      <c r="F56" s="25"/>
      <c r="G56" s="25"/>
      <c r="H56" s="25"/>
      <c r="I56" s="26"/>
      <c r="J56" s="25"/>
      <c r="K56" s="25"/>
      <c r="L56" s="25"/>
      <c r="M56" s="25"/>
      <c r="N56" s="25"/>
      <c r="O56" s="25"/>
      <c r="Q56" s="17"/>
      <c r="R56" s="25"/>
      <c r="S56" s="25"/>
      <c r="W56" s="27"/>
    </row>
    <row r="57" spans="1:29" x14ac:dyDescent="0.25">
      <c r="A57" s="25"/>
      <c r="B57" s="25"/>
      <c r="C57" s="25"/>
      <c r="D57" s="25"/>
      <c r="E57" s="25"/>
      <c r="F57" s="25"/>
      <c r="G57" s="25"/>
      <c r="H57" s="25"/>
      <c r="I57" s="26"/>
      <c r="J57" s="25"/>
      <c r="K57" s="25"/>
      <c r="L57" s="25"/>
      <c r="M57" s="25"/>
      <c r="N57" s="25"/>
      <c r="O57" s="25"/>
      <c r="Q57" s="17"/>
      <c r="R57" s="25"/>
      <c r="S57" s="25"/>
    </row>
    <row r="58" spans="1:29" x14ac:dyDescent="0.25">
      <c r="A58" s="25"/>
      <c r="B58" s="25"/>
      <c r="C58" s="25"/>
      <c r="D58" s="25"/>
      <c r="E58" s="25"/>
      <c r="F58" s="25"/>
      <c r="G58" s="25"/>
      <c r="H58" s="25"/>
      <c r="I58" s="26"/>
      <c r="J58" s="25"/>
      <c r="K58" s="25"/>
      <c r="L58" s="25"/>
      <c r="M58" s="25"/>
      <c r="N58" s="25"/>
      <c r="O58" s="25"/>
      <c r="Q58" s="17"/>
      <c r="R58" s="25"/>
      <c r="S58" s="25"/>
      <c r="W58" s="17"/>
      <c r="X58" s="25"/>
      <c r="Y58" s="25"/>
      <c r="Z58" s="25"/>
      <c r="AA58" s="25"/>
      <c r="AB58" s="25"/>
      <c r="AC58" s="25"/>
    </row>
    <row r="59" spans="1:29" x14ac:dyDescent="0.25">
      <c r="A59" s="25"/>
      <c r="B59" s="25"/>
      <c r="C59" s="25"/>
      <c r="D59" s="25"/>
      <c r="E59" s="25"/>
      <c r="F59" s="25"/>
      <c r="G59" s="25"/>
      <c r="H59" s="25"/>
      <c r="I59" s="26"/>
      <c r="J59" s="25"/>
      <c r="K59" s="25"/>
      <c r="L59" s="25"/>
      <c r="M59" s="25"/>
      <c r="N59" s="25"/>
      <c r="O59" s="25"/>
      <c r="Q59" s="17"/>
      <c r="R59" s="25"/>
      <c r="S59" s="25"/>
      <c r="W59" s="17"/>
      <c r="X59" s="25"/>
      <c r="Y59" s="25"/>
      <c r="Z59" s="25"/>
      <c r="AA59" s="25"/>
      <c r="AB59" s="25"/>
      <c r="AC59" s="25"/>
    </row>
    <row r="60" spans="1:29" x14ac:dyDescent="0.25">
      <c r="A60" s="25"/>
      <c r="B60" s="25"/>
      <c r="C60" s="25"/>
      <c r="D60" s="25"/>
      <c r="E60" s="25"/>
      <c r="F60" s="25"/>
      <c r="G60" s="25"/>
      <c r="H60" s="25"/>
      <c r="I60" s="26"/>
      <c r="J60" s="25"/>
      <c r="K60" s="25"/>
      <c r="L60" s="25"/>
      <c r="M60" s="28"/>
      <c r="N60" s="28"/>
      <c r="O60" s="29"/>
      <c r="Q60" s="17"/>
      <c r="R60" s="25"/>
      <c r="S60" s="25"/>
      <c r="W60" s="17"/>
      <c r="X60" s="25"/>
      <c r="Y60" s="25"/>
      <c r="Z60" s="25"/>
      <c r="AA60" s="25"/>
      <c r="AB60" s="25"/>
      <c r="AC60" s="25"/>
    </row>
    <row r="61" spans="1:29" x14ac:dyDescent="0.25">
      <c r="A61" s="25"/>
      <c r="B61" s="25"/>
      <c r="C61" s="25"/>
      <c r="D61" s="25"/>
      <c r="E61" s="25"/>
      <c r="F61" s="25"/>
      <c r="G61" s="25"/>
      <c r="H61" s="25"/>
      <c r="I61" s="26"/>
      <c r="J61" s="25"/>
      <c r="K61" s="25"/>
      <c r="L61" s="25"/>
      <c r="M61" s="25"/>
      <c r="N61" s="25"/>
      <c r="O61" s="25"/>
      <c r="Q61" s="17"/>
      <c r="R61" s="25"/>
      <c r="S61" s="25"/>
      <c r="W61" s="17"/>
      <c r="X61" s="25"/>
      <c r="Y61" s="25"/>
      <c r="Z61" s="25"/>
      <c r="AA61" s="25"/>
      <c r="AB61" s="25"/>
      <c r="AC61" s="25"/>
    </row>
    <row r="62" spans="1:29" x14ac:dyDescent="0.25">
      <c r="A62" s="25"/>
      <c r="B62" s="25"/>
      <c r="C62" s="25"/>
      <c r="D62" s="25"/>
      <c r="E62" s="25"/>
      <c r="F62" s="25"/>
      <c r="G62" s="25"/>
      <c r="H62" s="25"/>
      <c r="I62" s="26"/>
      <c r="J62" s="25"/>
      <c r="K62" s="25"/>
      <c r="L62" s="25"/>
      <c r="M62" s="25"/>
      <c r="N62" s="25"/>
      <c r="O62" s="25"/>
      <c r="Q62" s="17"/>
      <c r="R62" s="25"/>
      <c r="S62" s="25"/>
      <c r="W62" s="17"/>
      <c r="X62" s="25"/>
      <c r="Y62" s="25"/>
      <c r="Z62" s="25"/>
      <c r="AA62" s="25"/>
      <c r="AB62" s="25"/>
      <c r="AC62" s="25"/>
    </row>
    <row r="63" spans="1:29" x14ac:dyDescent="0.25">
      <c r="A63" s="25"/>
      <c r="B63" s="25"/>
      <c r="C63" s="25"/>
      <c r="D63" s="25"/>
      <c r="E63" s="25"/>
      <c r="F63" s="25"/>
      <c r="G63" s="25"/>
      <c r="H63" s="25"/>
      <c r="I63" s="26"/>
      <c r="J63" s="25"/>
      <c r="K63" s="25"/>
      <c r="L63" s="25"/>
      <c r="M63" s="25"/>
      <c r="N63" s="25"/>
      <c r="O63" s="27"/>
      <c r="Q63" s="17"/>
      <c r="R63" s="25"/>
      <c r="S63" s="25"/>
      <c r="W63" s="17"/>
      <c r="X63" s="25"/>
      <c r="Y63" s="25"/>
      <c r="Z63" s="25"/>
      <c r="AA63" s="25"/>
      <c r="AB63" s="25"/>
      <c r="AC63" s="25"/>
    </row>
    <row r="64" spans="1:29" x14ac:dyDescent="0.25">
      <c r="A64" s="25"/>
      <c r="B64" s="25"/>
      <c r="C64" s="25"/>
      <c r="D64" s="25"/>
      <c r="E64" s="25"/>
      <c r="F64" s="25"/>
      <c r="G64" s="25"/>
      <c r="H64" s="25"/>
      <c r="I64" s="26"/>
      <c r="J64" s="25"/>
      <c r="L64" s="25"/>
      <c r="M64" s="25"/>
      <c r="N64" s="25"/>
      <c r="O64" s="25"/>
      <c r="Q64" s="17"/>
      <c r="R64" s="25"/>
      <c r="S64" s="25"/>
      <c r="W64" s="17"/>
      <c r="X64" s="25"/>
      <c r="Y64" s="25"/>
      <c r="Z64" s="25"/>
      <c r="AA64" s="25"/>
      <c r="AB64" s="25"/>
      <c r="AC64" s="25"/>
    </row>
    <row r="65" spans="1:29" x14ac:dyDescent="0.25">
      <c r="A65" s="25"/>
      <c r="B65" s="25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  <c r="N65" s="25"/>
      <c r="O65" s="25"/>
      <c r="Q65" s="17"/>
      <c r="R65" s="25"/>
      <c r="S65" s="25"/>
      <c r="W65" s="17"/>
      <c r="X65" s="25"/>
      <c r="Y65" s="25"/>
      <c r="Z65" s="25"/>
      <c r="AA65" s="25"/>
      <c r="AB65" s="25"/>
      <c r="AC65" s="25"/>
    </row>
    <row r="66" spans="1:29" x14ac:dyDescent="0.25">
      <c r="A66" s="25"/>
      <c r="B66" s="25"/>
      <c r="C66" s="25"/>
      <c r="D66" s="25"/>
      <c r="E66" s="25"/>
      <c r="F66" s="25"/>
      <c r="G66" s="25"/>
      <c r="H66" s="25"/>
      <c r="I66" s="26"/>
      <c r="J66" s="25"/>
      <c r="K66" s="25"/>
      <c r="L66" s="25"/>
      <c r="M66" s="25"/>
      <c r="N66" s="25"/>
      <c r="O66" s="25"/>
      <c r="Q66" s="17"/>
      <c r="R66" s="25"/>
      <c r="S66" s="25"/>
      <c r="W66" s="17"/>
      <c r="X66" s="25"/>
      <c r="Y66" s="25"/>
      <c r="Z66" s="25"/>
      <c r="AA66" s="25"/>
      <c r="AB66" s="25"/>
      <c r="AC66" s="25"/>
    </row>
    <row r="67" spans="1:29" x14ac:dyDescent="0.25">
      <c r="A67" s="25"/>
      <c r="B67" s="25"/>
      <c r="C67" s="25"/>
      <c r="D67" s="25"/>
      <c r="E67" s="25"/>
      <c r="F67" s="25"/>
      <c r="G67" s="25"/>
      <c r="H67" s="25"/>
      <c r="I67" s="26"/>
      <c r="J67" s="25"/>
      <c r="K67" s="25"/>
      <c r="L67" s="25"/>
      <c r="M67" s="25"/>
      <c r="N67" s="25"/>
      <c r="O67" s="25"/>
      <c r="Q67" s="17"/>
      <c r="R67" s="25"/>
      <c r="S67" s="25"/>
      <c r="W67" s="17"/>
      <c r="X67" s="25"/>
      <c r="Y67" s="25"/>
      <c r="Z67" s="25"/>
      <c r="AA67" s="25"/>
      <c r="AB67" s="25"/>
      <c r="AC67" s="25"/>
    </row>
    <row r="68" spans="1:29" x14ac:dyDescent="0.25">
      <c r="A68" s="25"/>
      <c r="B68" s="25"/>
      <c r="C68" s="25"/>
      <c r="D68" s="25"/>
      <c r="E68" s="25"/>
      <c r="F68" s="25"/>
      <c r="G68" s="25"/>
      <c r="H68" s="25"/>
      <c r="I68" s="26"/>
      <c r="J68" s="25"/>
      <c r="K68" s="25"/>
      <c r="L68" s="25"/>
      <c r="M68" s="25"/>
      <c r="N68" s="25"/>
      <c r="O68" s="27"/>
      <c r="Q68" s="17"/>
      <c r="R68" s="25"/>
      <c r="S68" s="25"/>
      <c r="W68" s="17"/>
      <c r="X68" s="25"/>
      <c r="Y68" s="25"/>
      <c r="Z68" s="25"/>
      <c r="AA68" s="25"/>
      <c r="AB68" s="25"/>
      <c r="AC68" s="25"/>
    </row>
    <row r="69" spans="1:29" x14ac:dyDescent="0.25">
      <c r="A69" s="25"/>
      <c r="B69" s="25"/>
      <c r="C69" s="25"/>
      <c r="D69" s="25"/>
      <c r="E69" s="25"/>
      <c r="F69" s="25"/>
      <c r="G69" s="25"/>
      <c r="H69" s="25"/>
      <c r="I69" s="26"/>
      <c r="J69" s="25"/>
      <c r="K69" s="25"/>
      <c r="L69" s="25"/>
      <c r="M69" s="25"/>
      <c r="N69" s="25"/>
      <c r="O69" s="25"/>
      <c r="Q69" s="17"/>
      <c r="R69" s="25"/>
      <c r="S69" s="25"/>
      <c r="W69" s="17"/>
      <c r="X69" s="25"/>
      <c r="Y69" s="25"/>
      <c r="Z69" s="25"/>
      <c r="AA69" s="25"/>
      <c r="AB69" s="25"/>
      <c r="AC69" s="25"/>
    </row>
    <row r="70" spans="1:29" x14ac:dyDescent="0.25">
      <c r="A70" s="25"/>
      <c r="B70" s="25"/>
      <c r="C70" s="25"/>
      <c r="D70" s="25"/>
      <c r="E70" s="25"/>
      <c r="F70" s="25"/>
      <c r="G70" s="25"/>
      <c r="H70" s="25"/>
      <c r="I70" s="26"/>
      <c r="J70" s="25"/>
      <c r="K70" s="25"/>
      <c r="L70" s="25"/>
      <c r="M70" s="25"/>
      <c r="N70" s="25"/>
      <c r="O70" s="25"/>
      <c r="Q70" s="17"/>
      <c r="R70" s="25"/>
      <c r="S70" s="25"/>
      <c r="W70" s="17"/>
      <c r="X70" s="25"/>
      <c r="Y70" s="25"/>
      <c r="Z70" s="25"/>
      <c r="AA70" s="25"/>
      <c r="AB70" s="25"/>
      <c r="AC70" s="25"/>
    </row>
    <row r="71" spans="1:29" x14ac:dyDescent="0.25">
      <c r="A71" s="25"/>
      <c r="B71" s="25"/>
      <c r="C71" s="25"/>
      <c r="D71" s="25"/>
      <c r="E71" s="25"/>
      <c r="F71" s="25"/>
      <c r="G71" s="25"/>
      <c r="H71" s="25"/>
      <c r="I71" s="26"/>
      <c r="J71" s="25"/>
      <c r="K71" s="25"/>
      <c r="L71" s="25"/>
      <c r="M71" s="25"/>
      <c r="N71" s="25"/>
      <c r="O71" s="25"/>
      <c r="Q71" s="17"/>
      <c r="R71" s="25"/>
      <c r="S71" s="25"/>
      <c r="W71" s="17"/>
      <c r="X71" s="25"/>
      <c r="Y71" s="25"/>
      <c r="Z71" s="25"/>
      <c r="AA71" s="25"/>
      <c r="AB71" s="25"/>
      <c r="AC71" s="25"/>
    </row>
    <row r="72" spans="1:29" x14ac:dyDescent="0.25">
      <c r="I72" s="26"/>
      <c r="J72" s="25"/>
      <c r="K72" s="25"/>
      <c r="M72" s="25"/>
      <c r="Q72" s="17"/>
      <c r="R72" s="25"/>
      <c r="S72" s="25"/>
      <c r="W72" s="17"/>
      <c r="X72" s="25"/>
      <c r="Y72" s="25"/>
      <c r="Z72" s="25"/>
      <c r="AA72" s="25"/>
      <c r="AB72" s="25"/>
      <c r="AC72" s="25"/>
    </row>
    <row r="73" spans="1:29" x14ac:dyDescent="0.25">
      <c r="I73" s="26"/>
      <c r="J73" s="25"/>
      <c r="K73" s="25"/>
      <c r="M73" s="25"/>
      <c r="Q73" s="17"/>
      <c r="W73" s="17"/>
      <c r="X73" s="25"/>
      <c r="Y73" s="25"/>
      <c r="Z73" s="25"/>
      <c r="AA73" s="25"/>
      <c r="AB73" s="25"/>
      <c r="AC73" s="25"/>
    </row>
    <row r="74" spans="1:29" x14ac:dyDescent="0.25">
      <c r="I74" s="26"/>
      <c r="J74" s="25"/>
      <c r="K74" s="25"/>
      <c r="M74" s="25"/>
      <c r="Q74" s="17"/>
      <c r="R74" s="25"/>
      <c r="S74" s="25"/>
      <c r="W74" s="17"/>
      <c r="X74" s="25"/>
      <c r="Y74" s="25"/>
      <c r="Z74" s="25"/>
      <c r="AA74" s="25"/>
      <c r="AB74" s="25"/>
      <c r="AC74" s="25"/>
    </row>
    <row r="75" spans="1:29" x14ac:dyDescent="0.25">
      <c r="I75" s="26"/>
      <c r="J75" s="25"/>
      <c r="K75" s="25"/>
      <c r="M75" s="25"/>
      <c r="Q75" s="17"/>
      <c r="R75" s="25"/>
      <c r="S75" s="25"/>
      <c r="W75" s="17"/>
      <c r="X75" s="25"/>
      <c r="Y75" s="25"/>
      <c r="Z75" s="25"/>
      <c r="AA75" s="25"/>
      <c r="AB75" s="25"/>
      <c r="AC75" s="25"/>
    </row>
    <row r="76" spans="1:29" x14ac:dyDescent="0.25">
      <c r="I76" s="26"/>
      <c r="J76" s="25"/>
      <c r="K76" s="25"/>
      <c r="M76" s="25"/>
      <c r="Q76" s="17"/>
      <c r="R76" s="25"/>
      <c r="S76" s="25"/>
      <c r="W76" s="17"/>
      <c r="X76" s="25"/>
      <c r="Y76" s="25"/>
      <c r="Z76" s="25"/>
      <c r="AA76" s="25"/>
      <c r="AB76" s="25"/>
      <c r="AC76" s="25"/>
    </row>
    <row r="77" spans="1:29" x14ac:dyDescent="0.25">
      <c r="I77" s="26"/>
      <c r="J77" s="25"/>
      <c r="K77" s="25"/>
      <c r="M77" s="25"/>
      <c r="Q77" s="17"/>
      <c r="R77" s="25"/>
      <c r="S77" s="25"/>
      <c r="W77" s="17"/>
      <c r="X77" s="25"/>
      <c r="Y77" s="25"/>
      <c r="Z77" s="25"/>
      <c r="AA77" s="25"/>
      <c r="AB77" s="25"/>
      <c r="AC77" s="25"/>
    </row>
    <row r="78" spans="1:29" x14ac:dyDescent="0.25">
      <c r="I78" s="26"/>
      <c r="J78" s="25"/>
      <c r="K78" s="25"/>
      <c r="M78" s="25"/>
      <c r="Q78" s="17"/>
      <c r="W78" s="17"/>
      <c r="X78" s="25"/>
      <c r="Y78" s="25"/>
      <c r="Z78" s="25"/>
      <c r="AA78" s="25"/>
      <c r="AB78" s="25"/>
      <c r="AC78" s="25"/>
    </row>
    <row r="79" spans="1:29" x14ac:dyDescent="0.25">
      <c r="M79" s="25"/>
      <c r="Q79" s="17"/>
      <c r="R79" s="25"/>
      <c r="S79" s="25"/>
      <c r="W79" s="17"/>
      <c r="X79" s="25"/>
      <c r="Y79" s="25"/>
      <c r="Z79" s="25"/>
      <c r="AA79" s="25"/>
      <c r="AB79" s="25"/>
      <c r="AC79" s="25"/>
    </row>
    <row r="80" spans="1:29" x14ac:dyDescent="0.25">
      <c r="I80" s="26"/>
      <c r="J80" s="25"/>
      <c r="K80" s="25"/>
      <c r="M80" s="25"/>
      <c r="Q80" s="17"/>
      <c r="R80" s="25"/>
      <c r="S80" s="25"/>
      <c r="W80" s="17"/>
      <c r="X80" s="25"/>
      <c r="Y80" s="25"/>
      <c r="Z80" s="25"/>
      <c r="AA80" s="25"/>
      <c r="AB80" s="25"/>
      <c r="AC80" s="25"/>
    </row>
    <row r="81" spans="9:29" x14ac:dyDescent="0.25">
      <c r="I81" s="26"/>
      <c r="J81" s="25"/>
      <c r="K81" s="25"/>
      <c r="M81" s="25"/>
      <c r="Q81" s="17"/>
      <c r="R81" s="25"/>
      <c r="S81" s="25"/>
      <c r="W81" s="17"/>
      <c r="X81" s="25"/>
      <c r="Y81" s="25"/>
      <c r="Z81" s="25"/>
      <c r="AA81" s="25"/>
      <c r="AB81" s="25"/>
      <c r="AC81" s="25"/>
    </row>
    <row r="82" spans="9:29" x14ac:dyDescent="0.25">
      <c r="I82" s="26"/>
      <c r="J82" s="25"/>
      <c r="K82" s="25"/>
      <c r="M82" s="25"/>
      <c r="Q82" s="17"/>
      <c r="R82" s="25"/>
      <c r="S82" s="25"/>
      <c r="W82" s="17"/>
      <c r="X82" s="25"/>
      <c r="Y82" s="25"/>
      <c r="Z82" s="25"/>
      <c r="AA82" s="25"/>
      <c r="AB82" s="25"/>
      <c r="AC82" s="25"/>
    </row>
    <row r="83" spans="9:29" x14ac:dyDescent="0.25">
      <c r="I83" s="26"/>
      <c r="J83" s="25"/>
      <c r="K83" s="25"/>
      <c r="M83" s="25"/>
      <c r="Q83" s="17"/>
      <c r="R83" s="25"/>
      <c r="S83" s="25"/>
      <c r="W83" s="17"/>
      <c r="X83" s="25"/>
      <c r="Y83" s="25"/>
      <c r="Z83" s="25"/>
      <c r="AA83" s="25"/>
      <c r="AB83" s="25"/>
      <c r="AC83" s="25"/>
    </row>
    <row r="84" spans="9:29" x14ac:dyDescent="0.25">
      <c r="I84" s="26"/>
      <c r="J84" s="25"/>
      <c r="K84" s="25"/>
      <c r="M84" s="25"/>
      <c r="Q84" s="17"/>
      <c r="R84" s="25"/>
      <c r="S84" s="25"/>
      <c r="W84" s="17"/>
      <c r="X84" s="25"/>
      <c r="Y84" s="25"/>
      <c r="Z84" s="25"/>
      <c r="AA84" s="25"/>
      <c r="AB84" s="25"/>
      <c r="AC84" s="25"/>
    </row>
    <row r="85" spans="9:29" x14ac:dyDescent="0.25">
      <c r="I85" s="26"/>
      <c r="J85" s="25"/>
      <c r="K85" s="25"/>
      <c r="M85" s="25"/>
      <c r="Q85" s="17"/>
      <c r="R85" s="25"/>
      <c r="S85" s="25"/>
      <c r="W85" s="17"/>
      <c r="X85" s="25"/>
      <c r="Y85" s="25"/>
      <c r="Z85" s="25"/>
      <c r="AA85" s="25"/>
      <c r="AB85" s="25"/>
      <c r="AC85" s="25"/>
    </row>
    <row r="86" spans="9:29" x14ac:dyDescent="0.25">
      <c r="I86" s="26"/>
      <c r="J86" s="25"/>
      <c r="K86" s="25"/>
      <c r="M86" s="25"/>
      <c r="Q86" s="17"/>
      <c r="W86" s="17"/>
      <c r="X86" s="25"/>
      <c r="Y86" s="25"/>
      <c r="Z86" s="25"/>
      <c r="AA86" s="25"/>
      <c r="AB86" s="25"/>
      <c r="AC86" s="25"/>
    </row>
    <row r="87" spans="9:29" x14ac:dyDescent="0.25">
      <c r="I87" s="26"/>
      <c r="J87" s="25"/>
      <c r="K87" s="25"/>
      <c r="M87" s="25"/>
      <c r="Q87" s="17"/>
      <c r="R87" s="25"/>
      <c r="S87" s="25"/>
      <c r="W87" s="17"/>
      <c r="X87" s="25"/>
      <c r="Y87" s="25"/>
      <c r="Z87" s="25"/>
      <c r="AA87" s="25"/>
      <c r="AB87" s="25"/>
      <c r="AC87" s="25"/>
    </row>
    <row r="88" spans="9:29" x14ac:dyDescent="0.25">
      <c r="M88" s="25"/>
      <c r="Q88" s="17"/>
      <c r="R88" s="25"/>
      <c r="S88" s="25"/>
      <c r="W88" s="17"/>
      <c r="X88" s="25"/>
      <c r="Y88" s="25"/>
      <c r="Z88" s="25"/>
      <c r="AA88" s="25"/>
      <c r="AB88" s="25"/>
      <c r="AC88" s="25"/>
    </row>
    <row r="89" spans="9:29" x14ac:dyDescent="0.25">
      <c r="I89" s="26"/>
      <c r="J89" s="25"/>
      <c r="K89" s="25"/>
      <c r="M89" s="25"/>
      <c r="Q89" s="17"/>
      <c r="R89" s="25"/>
      <c r="S89" s="25"/>
      <c r="W89" s="17"/>
      <c r="X89" s="25"/>
      <c r="Y89" s="25"/>
      <c r="Z89" s="25"/>
      <c r="AA89" s="25"/>
      <c r="AB89" s="25"/>
      <c r="AC89" s="25"/>
    </row>
    <row r="90" spans="9:29" x14ac:dyDescent="0.25">
      <c r="I90" s="26"/>
      <c r="J90" s="25"/>
      <c r="K90" s="25"/>
      <c r="M90" s="25"/>
      <c r="Q90" s="17"/>
      <c r="R90" s="25"/>
      <c r="S90" s="25"/>
      <c r="W90" s="17"/>
      <c r="X90" s="25"/>
      <c r="Y90" s="25"/>
      <c r="Z90" s="25"/>
      <c r="AA90" s="25"/>
      <c r="AB90" s="25"/>
      <c r="AC90" s="25"/>
    </row>
    <row r="91" spans="9:29" x14ac:dyDescent="0.25">
      <c r="I91" s="26"/>
      <c r="J91" s="25"/>
      <c r="K91" s="25"/>
      <c r="M91" s="25"/>
      <c r="Q91" s="17"/>
      <c r="R91" s="25"/>
      <c r="S91" s="25"/>
      <c r="W91" s="17"/>
      <c r="X91" s="25"/>
      <c r="Y91" s="25"/>
      <c r="Z91" s="25"/>
      <c r="AA91" s="25"/>
      <c r="AB91" s="25"/>
      <c r="AC91" s="25"/>
    </row>
    <row r="92" spans="9:29" x14ac:dyDescent="0.25">
      <c r="I92" s="26"/>
      <c r="J92" s="25"/>
      <c r="K92" s="25"/>
      <c r="M92" s="25"/>
      <c r="Q92" s="17"/>
      <c r="R92" s="25"/>
      <c r="S92" s="25"/>
      <c r="W92" s="17"/>
      <c r="X92" s="25"/>
      <c r="Y92" s="25"/>
      <c r="Z92" s="25"/>
      <c r="AA92" s="25"/>
      <c r="AB92" s="25"/>
      <c r="AC92" s="25"/>
    </row>
    <row r="93" spans="9:29" x14ac:dyDescent="0.25">
      <c r="I93" s="26"/>
      <c r="J93" s="25"/>
      <c r="K93" s="25"/>
      <c r="M93" s="25"/>
      <c r="Q93" s="17"/>
      <c r="R93" s="25"/>
      <c r="S93" s="25"/>
      <c r="W93" s="17"/>
      <c r="X93" s="25"/>
      <c r="Y93" s="25"/>
      <c r="Z93" s="25"/>
      <c r="AA93" s="25"/>
      <c r="AB93" s="25"/>
      <c r="AC93" s="25"/>
    </row>
    <row r="94" spans="9:29" x14ac:dyDescent="0.25">
      <c r="I94" s="26"/>
      <c r="J94" s="25"/>
      <c r="K94" s="25"/>
      <c r="M94" s="25"/>
      <c r="Q94" s="17"/>
      <c r="R94" s="25"/>
      <c r="S94" s="25"/>
      <c r="W94" s="17"/>
      <c r="X94" s="25"/>
      <c r="Y94" s="25"/>
      <c r="Z94" s="25"/>
      <c r="AA94" s="25"/>
      <c r="AB94" s="25"/>
      <c r="AC94" s="25"/>
    </row>
    <row r="95" spans="9:29" x14ac:dyDescent="0.25">
      <c r="M95" s="25"/>
      <c r="Q95" s="17"/>
      <c r="R95" s="25"/>
      <c r="S95" s="25"/>
      <c r="W95" s="17"/>
      <c r="X95" s="25"/>
      <c r="Y95" s="25"/>
      <c r="Z95" s="25"/>
      <c r="AA95" s="25"/>
      <c r="AB95" s="25"/>
      <c r="AC95" s="25"/>
    </row>
    <row r="96" spans="9:29" x14ac:dyDescent="0.25">
      <c r="I96" s="26"/>
      <c r="J96" s="25"/>
      <c r="K96" s="25"/>
      <c r="M96" s="25"/>
      <c r="Q96" s="17"/>
      <c r="W96" s="17"/>
      <c r="X96" s="25"/>
      <c r="Y96" s="25"/>
      <c r="Z96" s="25"/>
      <c r="AA96" s="25"/>
      <c r="AB96" s="25"/>
      <c r="AC96" s="25"/>
    </row>
    <row r="97" spans="9:29" x14ac:dyDescent="0.25">
      <c r="I97" s="26"/>
      <c r="J97" s="25"/>
      <c r="K97" s="25"/>
      <c r="M97" s="25"/>
      <c r="Q97" s="17"/>
      <c r="S97" s="27"/>
      <c r="W97" s="17"/>
      <c r="X97" s="25"/>
      <c r="Y97" s="25"/>
      <c r="Z97" s="25"/>
      <c r="AA97" s="25"/>
      <c r="AB97" s="25"/>
      <c r="AC97" s="25"/>
    </row>
    <row r="98" spans="9:29" x14ac:dyDescent="0.25">
      <c r="I98" s="26"/>
      <c r="J98" s="25"/>
      <c r="K98" s="25"/>
      <c r="M98" s="25"/>
      <c r="Q98" s="17"/>
      <c r="W98" s="17"/>
      <c r="X98" s="25"/>
      <c r="Y98" s="25"/>
      <c r="Z98" s="25"/>
      <c r="AA98" s="25"/>
      <c r="AB98" s="25"/>
      <c r="AC98" s="25"/>
    </row>
    <row r="99" spans="9:29" x14ac:dyDescent="0.25">
      <c r="M99" s="25"/>
      <c r="Q99" s="17"/>
      <c r="W99" s="17"/>
      <c r="X99" s="25"/>
      <c r="Y99" s="25"/>
      <c r="Z99" s="25"/>
      <c r="AA99" s="25"/>
      <c r="AB99" s="25"/>
      <c r="AC99" s="25"/>
    </row>
    <row r="100" spans="9:29" x14ac:dyDescent="0.25">
      <c r="M100" s="25"/>
      <c r="O100" s="27"/>
      <c r="Q100" s="17"/>
      <c r="W100" s="17"/>
      <c r="X100" s="25"/>
      <c r="Y100" s="25"/>
      <c r="Z100" s="25"/>
      <c r="AA100" s="25"/>
      <c r="AB100" s="25"/>
      <c r="AC100" s="25"/>
    </row>
    <row r="101" spans="9:29" x14ac:dyDescent="0.25">
      <c r="M101" s="25"/>
      <c r="Q101" s="17"/>
      <c r="W101" s="17"/>
      <c r="X101" s="25"/>
      <c r="Y101" s="25"/>
      <c r="Z101" s="25"/>
      <c r="AA101" s="25"/>
      <c r="AB101" s="25"/>
      <c r="AC101" s="25"/>
    </row>
    <row r="102" spans="9:29" x14ac:dyDescent="0.25">
      <c r="M102" s="25"/>
      <c r="Q102" s="17"/>
      <c r="W102" s="17"/>
      <c r="X102" s="25"/>
      <c r="Y102" s="25"/>
      <c r="Z102" s="25"/>
      <c r="AA102" s="25"/>
      <c r="AB102" s="25"/>
      <c r="AC102" s="25"/>
    </row>
    <row r="103" spans="9:29" x14ac:dyDescent="0.25">
      <c r="M103" s="25"/>
      <c r="Q103" s="17"/>
      <c r="X103" s="25"/>
      <c r="Y103" s="25"/>
      <c r="Z103" s="25"/>
      <c r="AA103" s="25"/>
      <c r="AB103" s="25"/>
      <c r="AC103" s="25"/>
    </row>
    <row r="104" spans="9:29" x14ac:dyDescent="0.25">
      <c r="M104" s="25"/>
      <c r="Q104" s="17"/>
      <c r="W104" s="17"/>
      <c r="X104" s="25"/>
      <c r="Y104" s="25"/>
      <c r="Z104" s="25"/>
      <c r="AA104" s="25"/>
      <c r="AB104" s="25"/>
      <c r="AC104" s="25"/>
    </row>
    <row r="105" spans="9:29" x14ac:dyDescent="0.25">
      <c r="M105" s="25"/>
      <c r="Q105" s="17"/>
      <c r="W105" s="17"/>
      <c r="X105" s="25"/>
      <c r="Y105" s="25"/>
      <c r="Z105" s="25"/>
      <c r="AA105" s="25"/>
      <c r="AB105" s="25"/>
      <c r="AC105" s="25"/>
    </row>
    <row r="106" spans="9:29" x14ac:dyDescent="0.25">
      <c r="M106" s="25"/>
      <c r="W106" s="17"/>
      <c r="X106" s="25"/>
      <c r="Y106" s="25"/>
      <c r="Z106" s="25"/>
      <c r="AA106" s="25"/>
      <c r="AB106" s="25"/>
      <c r="AC106" s="25"/>
    </row>
    <row r="107" spans="9:29" x14ac:dyDescent="0.25">
      <c r="M107" s="25"/>
      <c r="W107" s="17"/>
      <c r="X107" s="25"/>
      <c r="Y107" s="25"/>
      <c r="Z107" s="25"/>
      <c r="AA107" s="25"/>
      <c r="AB107" s="25"/>
      <c r="AC107" s="25"/>
    </row>
    <row r="108" spans="9:29" x14ac:dyDescent="0.25">
      <c r="M108" s="25"/>
      <c r="AA108" s="25"/>
    </row>
    <row r="109" spans="9:29" x14ac:dyDescent="0.25">
      <c r="M109" s="25"/>
      <c r="W109" s="17"/>
      <c r="X109" s="25"/>
      <c r="Y109" s="25"/>
      <c r="AA109" s="25"/>
    </row>
    <row r="110" spans="9:29" x14ac:dyDescent="0.25">
      <c r="M110" s="25"/>
      <c r="W110" s="17"/>
      <c r="X110" s="25"/>
      <c r="Y110" s="25"/>
      <c r="AA110" s="25"/>
    </row>
    <row r="111" spans="9:29" x14ac:dyDescent="0.25">
      <c r="I111" s="17"/>
      <c r="J111" s="25"/>
      <c r="K111" s="25"/>
      <c r="L111" s="25"/>
      <c r="M111" s="25"/>
      <c r="W111" s="17"/>
      <c r="X111" s="25"/>
      <c r="Y111" s="25"/>
      <c r="AA111" s="25"/>
    </row>
    <row r="112" spans="9:29" x14ac:dyDescent="0.25">
      <c r="I112" s="17"/>
      <c r="J112" s="25"/>
      <c r="K112" s="25"/>
      <c r="L112" s="25"/>
      <c r="M112" s="25"/>
      <c r="Y112" s="27"/>
      <c r="AA112" s="25"/>
    </row>
    <row r="113" spans="9:27" x14ac:dyDescent="0.25">
      <c r="I113" s="17"/>
      <c r="J113" s="25"/>
      <c r="K113" s="25"/>
      <c r="L113" s="25"/>
      <c r="M113" s="25"/>
      <c r="W113" s="17"/>
      <c r="AA113" s="25"/>
    </row>
    <row r="114" spans="9:27" x14ac:dyDescent="0.25">
      <c r="I114" s="17"/>
      <c r="J114" s="25"/>
      <c r="K114" s="25"/>
      <c r="L114" s="25"/>
      <c r="M114" s="25"/>
      <c r="W114" s="17"/>
      <c r="X114" s="25"/>
      <c r="Y114" s="25"/>
      <c r="AA114" s="25"/>
    </row>
    <row r="115" spans="9:27" x14ac:dyDescent="0.25">
      <c r="I115" s="17"/>
      <c r="J115" s="25"/>
      <c r="K115" s="25"/>
      <c r="L115" s="25"/>
      <c r="M115" s="25"/>
      <c r="W115" s="17"/>
      <c r="X115" s="25"/>
      <c r="Y115" s="25"/>
      <c r="AA115" s="25"/>
    </row>
    <row r="116" spans="9:27" x14ac:dyDescent="0.25">
      <c r="I116" s="17"/>
      <c r="J116" s="25"/>
      <c r="K116" s="25"/>
      <c r="L116" s="25"/>
      <c r="M116" s="25"/>
      <c r="W116" s="17"/>
      <c r="X116" s="25"/>
      <c r="Y116" s="25"/>
      <c r="AA116" s="25"/>
    </row>
    <row r="117" spans="9:27" x14ac:dyDescent="0.25">
      <c r="I117" s="17"/>
      <c r="J117" s="25"/>
      <c r="K117" s="25"/>
      <c r="L117" s="25"/>
      <c r="M117" s="25"/>
      <c r="W117" s="17"/>
      <c r="X117" s="25"/>
      <c r="Y117" s="25"/>
      <c r="AA117" s="25"/>
    </row>
    <row r="118" spans="9:27" x14ac:dyDescent="0.25">
      <c r="I118" s="17"/>
      <c r="J118" s="25"/>
      <c r="K118" s="25"/>
      <c r="L118" s="25"/>
      <c r="M118" s="25"/>
      <c r="O118" s="27"/>
      <c r="Y118" s="27"/>
      <c r="AA118" s="25"/>
    </row>
    <row r="119" spans="9:27" x14ac:dyDescent="0.25">
      <c r="I119" s="17"/>
      <c r="J119" s="25"/>
      <c r="K119" s="25"/>
      <c r="L119" s="25"/>
      <c r="M119" s="25"/>
      <c r="AA119" s="25"/>
    </row>
    <row r="120" spans="9:27" x14ac:dyDescent="0.25">
      <c r="I120" s="17"/>
      <c r="J120" s="25"/>
      <c r="K120" s="25"/>
      <c r="L120" s="25"/>
      <c r="M120" s="25"/>
      <c r="AA120" s="25"/>
    </row>
    <row r="121" spans="9:27" x14ac:dyDescent="0.25">
      <c r="I121" s="17"/>
      <c r="J121" s="25"/>
      <c r="K121" s="25"/>
      <c r="L121" s="25"/>
      <c r="M121" s="25"/>
    </row>
    <row r="122" spans="9:27" x14ac:dyDescent="0.25">
      <c r="I122" s="17"/>
      <c r="J122" s="25"/>
      <c r="K122" s="25"/>
      <c r="L122" s="25"/>
      <c r="M122" s="25"/>
    </row>
    <row r="123" spans="9:27" x14ac:dyDescent="0.25">
      <c r="I123" s="17"/>
      <c r="J123" s="25"/>
      <c r="K123" s="25"/>
      <c r="L123" s="25"/>
      <c r="M123" s="25"/>
    </row>
    <row r="124" spans="9:27" x14ac:dyDescent="0.25">
      <c r="I124" s="17"/>
      <c r="J124" s="25"/>
      <c r="K124" s="25"/>
      <c r="L124" s="25"/>
      <c r="M124" s="25"/>
    </row>
    <row r="125" spans="9:27" x14ac:dyDescent="0.25">
      <c r="J125" s="25"/>
      <c r="K125" s="25"/>
      <c r="L125" s="25"/>
      <c r="M125" s="25"/>
      <c r="O125" s="27"/>
    </row>
    <row r="126" spans="9:27" x14ac:dyDescent="0.25">
      <c r="M126" s="25"/>
    </row>
    <row r="127" spans="9:27" x14ac:dyDescent="0.25">
      <c r="M127" s="25"/>
    </row>
    <row r="128" spans="9:27" x14ac:dyDescent="0.25">
      <c r="M128" s="25"/>
    </row>
  </sheetData>
  <mergeCells count="71">
    <mergeCell ref="G6:M6"/>
    <mergeCell ref="B35:G35"/>
    <mergeCell ref="B36:G36"/>
    <mergeCell ref="L35:N35"/>
    <mergeCell ref="H35:K35"/>
    <mergeCell ref="H36:K36"/>
    <mergeCell ref="B6:E6"/>
    <mergeCell ref="C7:F8"/>
    <mergeCell ref="B7:B8"/>
    <mergeCell ref="B33:G33"/>
    <mergeCell ref="B34:G34"/>
    <mergeCell ref="C21:F21"/>
    <mergeCell ref="C22:F22"/>
    <mergeCell ref="C23:F23"/>
    <mergeCell ref="B21:B22"/>
    <mergeCell ref="B23:B24"/>
    <mergeCell ref="B25:B26"/>
    <mergeCell ref="B27:B28"/>
    <mergeCell ref="G13:G14"/>
    <mergeCell ref="G15:G16"/>
    <mergeCell ref="G17:G18"/>
    <mergeCell ref="G19:G20"/>
    <mergeCell ref="B3:I3"/>
    <mergeCell ref="B2:H2"/>
    <mergeCell ref="C18:F1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B5:J5"/>
    <mergeCell ref="B9:B10"/>
    <mergeCell ref="G9:G10"/>
    <mergeCell ref="G11:G12"/>
    <mergeCell ref="B11:B12"/>
    <mergeCell ref="B13:B14"/>
    <mergeCell ref="B15:B16"/>
    <mergeCell ref="B17:B18"/>
    <mergeCell ref="B19:B20"/>
    <mergeCell ref="C19:F19"/>
    <mergeCell ref="C20:F20"/>
    <mergeCell ref="C25:F25"/>
    <mergeCell ref="C45:E45"/>
    <mergeCell ref="G21:G22"/>
    <mergeCell ref="G23:G24"/>
    <mergeCell ref="G25:G26"/>
    <mergeCell ref="G27:G28"/>
    <mergeCell ref="G38:I38"/>
    <mergeCell ref="C39:E39"/>
    <mergeCell ref="C26:F26"/>
    <mergeCell ref="C27:F27"/>
    <mergeCell ref="C28:F28"/>
    <mergeCell ref="C29:F29"/>
    <mergeCell ref="C24:F24"/>
    <mergeCell ref="C40:E40"/>
    <mergeCell ref="C41:E41"/>
    <mergeCell ref="C42:E42"/>
    <mergeCell ref="C43:E43"/>
    <mergeCell ref="C44:E44"/>
    <mergeCell ref="C52:E52"/>
    <mergeCell ref="C53:E53"/>
    <mergeCell ref="C46:E46"/>
    <mergeCell ref="C47:E47"/>
    <mergeCell ref="C48:E48"/>
    <mergeCell ref="C49:E49"/>
    <mergeCell ref="C50:E50"/>
    <mergeCell ref="C51:E51"/>
  </mergeCells>
  <pageMargins left="0.78740157480314965" right="1.1811023622047245" top="0.78740157480314965" bottom="0.78740157480314965" header="0.31496062992125984" footer="0.31496062992125984"/>
  <pageSetup paperSize="9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O29"/>
    </sheetView>
  </sheetViews>
  <sheetFormatPr defaultRowHeight="15" x14ac:dyDescent="0.25"/>
  <sheetData>
    <row r="2" spans="2:15" x14ac:dyDescent="0.25">
      <c r="B2" s="64" t="s">
        <v>7</v>
      </c>
      <c r="C2" s="65"/>
      <c r="D2" s="65"/>
      <c r="E2" s="65"/>
      <c r="F2" s="65"/>
      <c r="G2" s="65"/>
      <c r="H2" s="65"/>
      <c r="I2" s="10"/>
      <c r="J2" s="3"/>
      <c r="K2" s="3"/>
      <c r="L2" s="3"/>
      <c r="M2" s="3"/>
      <c r="N2" s="3"/>
      <c r="O2" s="4"/>
    </row>
    <row r="3" spans="2:15" x14ac:dyDescent="0.25">
      <c r="B3" s="62" t="s">
        <v>0</v>
      </c>
      <c r="C3" s="63"/>
      <c r="D3" s="63"/>
      <c r="E3" s="63"/>
      <c r="F3" s="63"/>
      <c r="G3" s="63"/>
      <c r="H3" s="63"/>
      <c r="I3" s="63"/>
      <c r="J3" s="5"/>
      <c r="K3" s="5"/>
      <c r="L3" s="5"/>
      <c r="M3" s="5"/>
      <c r="N3" s="5"/>
      <c r="O3" s="6"/>
    </row>
    <row r="4" spans="2:15" x14ac:dyDescent="0.25">
      <c r="B4" s="11" t="s">
        <v>2</v>
      </c>
      <c r="C4" s="12"/>
      <c r="D4" s="13"/>
      <c r="E4" s="13"/>
      <c r="F4" s="14"/>
      <c r="G4" s="15"/>
      <c r="H4" s="15"/>
      <c r="I4" s="16"/>
      <c r="J4" s="5"/>
      <c r="K4" s="5"/>
      <c r="L4" s="5"/>
      <c r="M4" s="5"/>
      <c r="N4" s="5"/>
      <c r="O4" s="6"/>
    </row>
    <row r="5" spans="2:15" x14ac:dyDescent="0.25">
      <c r="B5" s="62" t="s">
        <v>6</v>
      </c>
      <c r="C5" s="63"/>
      <c r="D5" s="63"/>
      <c r="E5" s="63"/>
      <c r="F5" s="63"/>
      <c r="G5" s="63"/>
      <c r="H5" s="63"/>
      <c r="I5" s="63"/>
      <c r="J5" s="63"/>
      <c r="K5" s="12"/>
      <c r="L5" s="12"/>
      <c r="M5" s="5"/>
      <c r="N5" s="5"/>
      <c r="O5" s="6"/>
    </row>
    <row r="6" spans="2:15" x14ac:dyDescent="0.25">
      <c r="B6" s="67" t="s">
        <v>1</v>
      </c>
      <c r="C6" s="68"/>
      <c r="D6" s="68"/>
      <c r="E6" s="68"/>
      <c r="F6" s="1"/>
      <c r="G6" s="2"/>
      <c r="H6" s="2"/>
      <c r="I6" s="7"/>
      <c r="J6" s="8"/>
      <c r="K6" s="8"/>
      <c r="L6" s="8"/>
      <c r="M6" s="8"/>
      <c r="N6" s="8"/>
      <c r="O6" s="9"/>
    </row>
    <row r="7" spans="2:15" x14ac:dyDescent="0.25">
      <c r="B7" s="60" t="s">
        <v>3</v>
      </c>
      <c r="C7" s="69"/>
      <c r="D7" s="70"/>
      <c r="E7" s="70"/>
      <c r="F7" s="70"/>
      <c r="G7" s="21" t="s">
        <v>4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/>
    </row>
    <row r="8" spans="2:15" x14ac:dyDescent="0.25">
      <c r="B8" s="61"/>
      <c r="C8" s="71"/>
      <c r="D8" s="72"/>
      <c r="E8" s="72"/>
      <c r="F8" s="72"/>
      <c r="G8" s="22" t="s">
        <v>5</v>
      </c>
      <c r="H8" s="19"/>
      <c r="I8" s="19"/>
      <c r="J8" s="19"/>
      <c r="K8" s="19"/>
      <c r="L8" s="19"/>
      <c r="M8" s="19"/>
      <c r="N8" s="19"/>
      <c r="O8" s="19"/>
    </row>
    <row r="9" spans="2:15" x14ac:dyDescent="0.25">
      <c r="B9" s="60">
        <v>1</v>
      </c>
      <c r="C9" s="49" t="s">
        <v>15</v>
      </c>
      <c r="D9" s="50"/>
      <c r="E9" s="50"/>
      <c r="F9" s="51"/>
      <c r="G9" s="55">
        <v>1.3299999999999999E-2</v>
      </c>
      <c r="H9" s="19"/>
      <c r="I9" s="19"/>
      <c r="J9" s="19"/>
      <c r="K9" s="19"/>
      <c r="L9" s="19"/>
      <c r="M9" s="19"/>
      <c r="N9" s="19"/>
      <c r="O9" s="19"/>
    </row>
    <row r="10" spans="2:15" x14ac:dyDescent="0.25">
      <c r="B10" s="61"/>
      <c r="C10" s="52"/>
      <c r="D10" s="53"/>
      <c r="E10" s="53"/>
      <c r="F10" s="54"/>
      <c r="G10" s="56"/>
      <c r="H10" s="19"/>
      <c r="I10" s="19"/>
      <c r="J10" s="19"/>
      <c r="K10" s="19"/>
      <c r="L10" s="19"/>
      <c r="M10" s="19"/>
      <c r="N10" s="19"/>
      <c r="O10" s="19"/>
    </row>
    <row r="11" spans="2:15" x14ac:dyDescent="0.25">
      <c r="B11" s="60">
        <f>B9+1</f>
        <v>2</v>
      </c>
      <c r="C11" s="49" t="s">
        <v>16</v>
      </c>
      <c r="D11" s="50"/>
      <c r="E11" s="50"/>
      <c r="F11" s="51"/>
      <c r="G11" s="55">
        <v>0.15240000000000001</v>
      </c>
      <c r="H11" s="19"/>
      <c r="I11" s="19"/>
      <c r="J11" s="19"/>
      <c r="K11" s="19"/>
      <c r="L11" s="19"/>
      <c r="M11" s="19"/>
      <c r="N11" s="19"/>
      <c r="O11" s="19"/>
    </row>
    <row r="12" spans="2:15" x14ac:dyDescent="0.25">
      <c r="B12" s="61"/>
      <c r="C12" s="52"/>
      <c r="D12" s="53"/>
      <c r="E12" s="53"/>
      <c r="F12" s="54"/>
      <c r="G12" s="56"/>
      <c r="H12" s="19"/>
      <c r="I12" s="19"/>
      <c r="J12" s="19"/>
      <c r="K12" s="19"/>
      <c r="L12" s="19"/>
      <c r="M12" s="19"/>
      <c r="N12" s="19"/>
      <c r="O12" s="19"/>
    </row>
    <row r="13" spans="2:15" x14ac:dyDescent="0.25">
      <c r="B13" s="60">
        <f t="shared" ref="B13" si="0">B11+1</f>
        <v>3</v>
      </c>
      <c r="C13" s="49" t="s">
        <v>17</v>
      </c>
      <c r="D13" s="50"/>
      <c r="E13" s="50"/>
      <c r="F13" s="51"/>
      <c r="G13" s="55">
        <v>4.0899999999999999E-2</v>
      </c>
      <c r="H13" s="19"/>
      <c r="I13" s="19"/>
      <c r="J13" s="19"/>
      <c r="K13" s="19"/>
      <c r="L13" s="19"/>
      <c r="M13" s="19"/>
      <c r="N13" s="19"/>
      <c r="O13" s="19"/>
    </row>
    <row r="14" spans="2:15" x14ac:dyDescent="0.25">
      <c r="B14" s="61"/>
      <c r="C14" s="52"/>
      <c r="D14" s="53"/>
      <c r="E14" s="53"/>
      <c r="F14" s="54"/>
      <c r="G14" s="56"/>
      <c r="H14" s="19"/>
      <c r="I14" s="19"/>
      <c r="J14" s="19"/>
      <c r="K14" s="19"/>
      <c r="L14" s="19"/>
      <c r="M14" s="19"/>
      <c r="N14" s="19"/>
      <c r="O14" s="19"/>
    </row>
    <row r="15" spans="2:15" x14ac:dyDescent="0.25">
      <c r="B15" s="60">
        <f t="shared" ref="B15" si="1">B13+1</f>
        <v>4</v>
      </c>
      <c r="C15" s="49" t="s">
        <v>25</v>
      </c>
      <c r="D15" s="50"/>
      <c r="E15" s="50"/>
      <c r="F15" s="51"/>
      <c r="G15" s="55">
        <v>0.30509999999999998</v>
      </c>
      <c r="H15" s="19"/>
      <c r="I15" s="19"/>
      <c r="J15" s="19"/>
      <c r="K15" s="19"/>
      <c r="L15" s="19"/>
      <c r="M15" s="19"/>
      <c r="N15" s="19"/>
      <c r="O15" s="19"/>
    </row>
    <row r="16" spans="2:15" x14ac:dyDescent="0.25">
      <c r="B16" s="61"/>
      <c r="C16" s="66" t="s">
        <v>24</v>
      </c>
      <c r="D16" s="53"/>
      <c r="E16" s="53"/>
      <c r="F16" s="54"/>
      <c r="G16" s="56"/>
      <c r="H16" s="19"/>
      <c r="I16" s="19"/>
      <c r="J16" s="19"/>
      <c r="K16" s="19"/>
      <c r="L16" s="19"/>
      <c r="M16" s="19"/>
      <c r="N16" s="19"/>
      <c r="O16" s="19"/>
    </row>
    <row r="17" spans="2:15" x14ac:dyDescent="0.25">
      <c r="B17" s="60">
        <f t="shared" ref="B17" si="2">B15+1</f>
        <v>5</v>
      </c>
      <c r="C17" s="49" t="s">
        <v>18</v>
      </c>
      <c r="D17" s="50"/>
      <c r="E17" s="50"/>
      <c r="F17" s="51"/>
      <c r="G17" s="55">
        <v>0.25130000000000002</v>
      </c>
      <c r="H17" s="19"/>
      <c r="I17" s="19"/>
      <c r="J17" s="19"/>
      <c r="K17" s="19"/>
      <c r="L17" s="19"/>
      <c r="M17" s="19"/>
      <c r="N17" s="19"/>
      <c r="O17" s="19"/>
    </row>
    <row r="18" spans="2:15" x14ac:dyDescent="0.25">
      <c r="B18" s="61"/>
      <c r="C18" s="52"/>
      <c r="D18" s="53"/>
      <c r="E18" s="53"/>
      <c r="F18" s="54"/>
      <c r="G18" s="56"/>
      <c r="H18" s="19"/>
      <c r="I18" s="19"/>
      <c r="J18" s="19"/>
      <c r="K18" s="19"/>
      <c r="L18" s="19"/>
      <c r="M18" s="19"/>
      <c r="N18" s="19"/>
      <c r="O18" s="19"/>
    </row>
    <row r="19" spans="2:15" x14ac:dyDescent="0.25">
      <c r="B19" s="60">
        <f t="shared" ref="B19" si="3">B17+1</f>
        <v>6</v>
      </c>
      <c r="C19" s="49" t="s">
        <v>19</v>
      </c>
      <c r="D19" s="50"/>
      <c r="E19" s="50"/>
      <c r="F19" s="51"/>
      <c r="G19" s="55">
        <v>7.4700000000000003E-2</v>
      </c>
      <c r="H19" s="19"/>
      <c r="I19" s="19"/>
      <c r="J19" s="19"/>
      <c r="K19" s="19"/>
      <c r="L19" s="19"/>
      <c r="M19" s="19"/>
      <c r="N19" s="19"/>
      <c r="O19" s="19"/>
    </row>
    <row r="20" spans="2:15" x14ac:dyDescent="0.25">
      <c r="B20" s="61"/>
      <c r="C20" s="52"/>
      <c r="D20" s="53"/>
      <c r="E20" s="53"/>
      <c r="F20" s="54"/>
      <c r="G20" s="56"/>
      <c r="H20" s="19"/>
      <c r="I20" s="19"/>
      <c r="J20" s="19"/>
      <c r="K20" s="19"/>
      <c r="L20" s="19"/>
      <c r="M20" s="19"/>
      <c r="N20" s="19"/>
      <c r="O20" s="19"/>
    </row>
    <row r="21" spans="2:15" x14ac:dyDescent="0.25">
      <c r="B21" s="60">
        <f t="shared" ref="B21" si="4">B19+1</f>
        <v>7</v>
      </c>
      <c r="C21" s="49" t="s">
        <v>20</v>
      </c>
      <c r="D21" s="50"/>
      <c r="E21" s="50"/>
      <c r="F21" s="51"/>
      <c r="G21" s="55">
        <v>0.13930000000000001</v>
      </c>
      <c r="H21" s="19"/>
      <c r="I21" s="19"/>
      <c r="J21" s="19"/>
      <c r="K21" s="19"/>
      <c r="L21" s="19"/>
      <c r="M21" s="19"/>
      <c r="N21" s="19"/>
      <c r="O21" s="19"/>
    </row>
    <row r="22" spans="2:15" x14ac:dyDescent="0.25">
      <c r="B22" s="61"/>
      <c r="C22" s="52"/>
      <c r="D22" s="53"/>
      <c r="E22" s="53"/>
      <c r="F22" s="54"/>
      <c r="G22" s="56"/>
      <c r="H22" s="19"/>
      <c r="I22" s="19"/>
      <c r="J22" s="19"/>
      <c r="K22" s="19"/>
      <c r="L22" s="19"/>
      <c r="M22" s="19"/>
      <c r="N22" s="19"/>
      <c r="O22" s="19"/>
    </row>
    <row r="23" spans="2:15" x14ac:dyDescent="0.25">
      <c r="B23" s="60">
        <f t="shared" ref="B23" si="5">B21+1</f>
        <v>8</v>
      </c>
      <c r="C23" s="49" t="s">
        <v>21</v>
      </c>
      <c r="D23" s="50"/>
      <c r="E23" s="50"/>
      <c r="F23" s="51"/>
      <c r="G23" s="55">
        <v>7.4000000000000003E-3</v>
      </c>
      <c r="H23" s="19"/>
      <c r="I23" s="19"/>
      <c r="J23" s="19"/>
      <c r="K23" s="19"/>
      <c r="L23" s="19"/>
      <c r="M23" s="19"/>
      <c r="N23" s="19"/>
      <c r="O23" s="19"/>
    </row>
    <row r="24" spans="2:15" x14ac:dyDescent="0.25">
      <c r="B24" s="61"/>
      <c r="C24" s="52"/>
      <c r="D24" s="53"/>
      <c r="E24" s="53"/>
      <c r="F24" s="54"/>
      <c r="G24" s="56"/>
      <c r="H24" s="19"/>
      <c r="I24" s="19"/>
      <c r="J24" s="19"/>
      <c r="K24" s="19"/>
      <c r="L24" s="19"/>
      <c r="M24" s="19"/>
      <c r="N24" s="19"/>
      <c r="O24" s="19"/>
    </row>
    <row r="25" spans="2:15" x14ac:dyDescent="0.25">
      <c r="B25" s="60">
        <f t="shared" ref="B25" si="6">B23+1</f>
        <v>9</v>
      </c>
      <c r="C25" s="49" t="s">
        <v>22</v>
      </c>
      <c r="D25" s="50"/>
      <c r="E25" s="50"/>
      <c r="F25" s="51"/>
      <c r="G25" s="55">
        <v>1.01E-2</v>
      </c>
      <c r="H25" s="19"/>
      <c r="I25" s="19"/>
      <c r="J25" s="19"/>
      <c r="K25" s="19"/>
      <c r="L25" s="19"/>
      <c r="M25" s="19"/>
      <c r="N25" s="19"/>
      <c r="O25" s="19"/>
    </row>
    <row r="26" spans="2:15" x14ac:dyDescent="0.25">
      <c r="B26" s="61"/>
      <c r="C26" s="52"/>
      <c r="D26" s="53"/>
      <c r="E26" s="53"/>
      <c r="F26" s="54"/>
      <c r="G26" s="56"/>
      <c r="H26" s="19"/>
      <c r="I26" s="19"/>
      <c r="J26" s="19"/>
      <c r="K26" s="19"/>
      <c r="L26" s="19"/>
      <c r="M26" s="19"/>
      <c r="N26" s="19"/>
      <c r="O26" s="19"/>
    </row>
    <row r="27" spans="2:15" x14ac:dyDescent="0.25">
      <c r="B27" s="60">
        <f t="shared" ref="B27" si="7">B25+1</f>
        <v>10</v>
      </c>
      <c r="C27" s="49" t="s">
        <v>23</v>
      </c>
      <c r="D27" s="50"/>
      <c r="E27" s="50"/>
      <c r="F27" s="51"/>
      <c r="G27" s="55">
        <v>5.6999999999999998E-4</v>
      </c>
      <c r="H27" s="19"/>
      <c r="I27" s="19"/>
      <c r="J27" s="19"/>
      <c r="K27" s="19"/>
      <c r="L27" s="19"/>
      <c r="M27" s="19"/>
      <c r="N27" s="19"/>
      <c r="O27" s="19"/>
    </row>
    <row r="28" spans="2:15" x14ac:dyDescent="0.25">
      <c r="B28" s="61"/>
      <c r="C28" s="52"/>
      <c r="D28" s="53"/>
      <c r="E28" s="53"/>
      <c r="F28" s="54"/>
      <c r="G28" s="56"/>
      <c r="H28" s="19"/>
      <c r="I28" s="19"/>
      <c r="J28" s="19"/>
      <c r="K28" s="19"/>
      <c r="L28" s="19"/>
      <c r="M28" s="19"/>
      <c r="N28" s="19"/>
      <c r="O28" s="19"/>
    </row>
    <row r="29" spans="2:15" x14ac:dyDescent="0.25">
      <c r="B29" s="19"/>
      <c r="C29" s="57" t="s">
        <v>26</v>
      </c>
      <c r="D29" s="58"/>
      <c r="E29" s="58"/>
      <c r="F29" s="59"/>
      <c r="G29" s="23">
        <f>SUM(G9:G28)</f>
        <v>0.99507000000000001</v>
      </c>
      <c r="H29" s="19"/>
      <c r="I29" s="19"/>
      <c r="J29" s="19"/>
      <c r="K29" s="19"/>
      <c r="L29" s="19"/>
      <c r="M29" s="19"/>
      <c r="N29" s="19"/>
      <c r="O29" s="19"/>
    </row>
  </sheetData>
  <mergeCells count="47">
    <mergeCell ref="B2:H2"/>
    <mergeCell ref="B3:I3"/>
    <mergeCell ref="B5:J5"/>
    <mergeCell ref="B6:E6"/>
    <mergeCell ref="B7:B8"/>
    <mergeCell ref="C7:F8"/>
    <mergeCell ref="B9:B10"/>
    <mergeCell ref="C9:F9"/>
    <mergeCell ref="G9:G10"/>
    <mergeCell ref="C10:F10"/>
    <mergeCell ref="B11:B12"/>
    <mergeCell ref="C11:F11"/>
    <mergeCell ref="G11:G12"/>
    <mergeCell ref="C12:F12"/>
    <mergeCell ref="B13:B14"/>
    <mergeCell ref="C13:F13"/>
    <mergeCell ref="G13:G14"/>
    <mergeCell ref="C14:F14"/>
    <mergeCell ref="B15:B16"/>
    <mergeCell ref="C15:F15"/>
    <mergeCell ref="G15:G16"/>
    <mergeCell ref="C16:F16"/>
    <mergeCell ref="B17:B18"/>
    <mergeCell ref="C17:F17"/>
    <mergeCell ref="G17:G18"/>
    <mergeCell ref="C18:F18"/>
    <mergeCell ref="B19:B20"/>
    <mergeCell ref="C19:F19"/>
    <mergeCell ref="G19:G20"/>
    <mergeCell ref="C20:F20"/>
    <mergeCell ref="B21:B22"/>
    <mergeCell ref="C21:F21"/>
    <mergeCell ref="G21:G22"/>
    <mergeCell ref="C22:F22"/>
    <mergeCell ref="B23:B24"/>
    <mergeCell ref="C23:F23"/>
    <mergeCell ref="G23:G24"/>
    <mergeCell ref="C24:F24"/>
    <mergeCell ref="C29:F29"/>
    <mergeCell ref="B25:B26"/>
    <mergeCell ref="C25:F25"/>
    <mergeCell ref="G25:G26"/>
    <mergeCell ref="C26:F26"/>
    <mergeCell ref="B27:B28"/>
    <mergeCell ref="C27:F27"/>
    <mergeCell ref="G27:G28"/>
    <mergeCell ref="C28:F2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Ney.Procopio</dc:creator>
  <cp:lastModifiedBy>NEY LOPES PROCOPIO</cp:lastModifiedBy>
  <cp:lastPrinted>2018-11-21T15:35:34Z</cp:lastPrinted>
  <dcterms:created xsi:type="dcterms:W3CDTF">2018-03-08T18:14:04Z</dcterms:created>
  <dcterms:modified xsi:type="dcterms:W3CDTF">2018-11-21T15:36:58Z</dcterms:modified>
</cp:coreProperties>
</file>